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732d74bc84e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imulador" sheetId="1" r:id="R2c916908859349d7"/>
    <x:sheet xmlns:r="http://schemas.openxmlformats.org/officeDocument/2006/relationships" name="Evolução Mensal" sheetId="2" r:id="R5017455466434b46"/>
    <x:sheet xmlns:r="http://schemas.openxmlformats.org/officeDocument/2006/relationships" name="Listas" sheetId="3" r:id="R507a25f32e1645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R$ #,##0.00;[Red](R$ #,##0.00);-"/>
    <x:numFmt numFmtId="201" formatCode="0.00%;[Red](0.00%);-"/>
    <x:numFmt numFmtId="202" formatCode="0;[Red](0);-"/>
    <x:numFmt numFmtId="203" formatCode="R$ #,##0.00;[Red](R$ #,##0.00)"/>
  </x:numFmts>
  <x:fonts count="14">
    <x:font>
      <x:sz val="11"/>
      <x:name val="Carlito"/>
    </x:font>
    <x:font>
      <x:b/>
      <x:sz val="18"/>
      <x:color rgb="FFFFFFFF"/>
      <x:name val="Carlito"/>
    </x:font>
    <x:font>
      <x:i/>
      <x:sz val="11"/>
      <x:color rgb="FF17324D"/>
      <x:name val="Carlito"/>
    </x:font>
    <x:font>
      <x:b/>
      <x:sz val="12"/>
      <x:color rgb="FFFFFFFF"/>
      <x:name val="Carlito"/>
    </x:font>
    <x:font>
      <x:b/>
      <x:sz val="11"/>
      <x:color rgb="FFFFFFFF"/>
      <x:name val="Carlito"/>
    </x:font>
    <x:font>
      <x:b/>
      <x:sz val="11"/>
      <x:color rgb="FF0000FF"/>
      <x:name val="Carlito"/>
    </x:font>
    <x:font>
      <x:sz val="11"/>
      <x:color rgb="FF000000"/>
      <x:name val="Carlito"/>
    </x:font>
    <x:font>
      <x:b/>
      <x:sz val="14"/>
      <x:color rgb="FF17324D"/>
      <x:name val="Carlito"/>
    </x:font>
    <x:font>
      <x:sz val="11"/>
      <x:color rgb="FF17324D"/>
      <x:name val="Carlito"/>
    </x:font>
    <x:font>
      <x:b/>
      <x:sz val="11"/>
      <x:color rgb="FFC00000"/>
      <x:name val="Carlito"/>
    </x:font>
    <x:font>
      <x:b/>
      <x:sz val="11"/>
      <x:color rgb="FF7F6000"/>
      <x:name val="Carlito"/>
    </x:font>
    <x:font>
      <x:b/>
      <x:sz val="11"/>
      <x:color rgb="FF17324D"/>
      <x:name val="Carlito"/>
    </x:font>
    <x:font>
      <x:b/>
      <x:sz val="16"/>
      <x:color rgb="FFFFFFFF"/>
      <x:name val="Carlito"/>
    </x:font>
    <x:font>
      <x:sz val="11"/>
      <x:color rgb="FF008000"/>
      <x:name val="Carlito"/>
    </x:font>
  </x:fonts>
  <x:fills count="13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DDEBF7"/>
      </x:patternFill>
    </x:fill>
    <x:fill>
      <x:patternFill patternType="solid">
        <x:fgColor rgb="FF1F4E78"/>
      </x:patternFill>
    </x:fill>
    <x:fill>
      <x:patternFill patternType="solid">
        <x:fgColor rgb="FF234B6B"/>
      </x:patternFill>
    </x:fill>
    <x:fill>
      <x:patternFill patternType="solid">
        <x:fgColor rgb="FFFFF2CC"/>
      </x:patternFill>
    </x:fill>
    <x:fill>
      <x:patternFill patternType="solid">
        <x:fgColor rgb="FFE7E6E6"/>
      </x:patternFill>
    </x:fill>
    <x:fill>
      <x:patternFill patternType="solid">
        <x:fgColor rgb="FFE2F0D9"/>
      </x:patternFill>
    </x:fill>
    <x:fill>
      <x:patternFill patternType="solid">
        <x:fgColor rgb="FFD9EAF7"/>
      </x:patternFill>
    </x:fill>
    <x:fill>
      <x:patternFill patternType="solid">
        <x:fgColor rgb="FFFCE4D6"/>
      </x:patternFill>
    </x:fill>
    <x:fill>
      <x:patternFill patternType="solid">
        <x:fgColor rgb="FFEAF2F8"/>
      </x:patternFill>
    </x:fill>
    <x:fill>
      <x:patternFill patternType="solid">
        <x:fgColor rgb="FFF8F9FA"/>
      </x:patternFill>
    </x:fill>
  </x:fills>
  <x:borders count="2">
    <x:border/>
    <x:border/>
  </x:borders>
  <x:cellStyleXfs count="1">
    <x:xf numFmtId="0" fontId="0" fillId="0" borderId="0"/>
  </x:cellStyleXfs>
  <x:cellXfs count="16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left"/>
    </x:xf>
    <x:xf numFmtId="0" fontId="3" fillId="4" borderId="0" xfId="0" applyNumberFormat="1" applyFont="1" applyFill="1" applyBorder="1" applyAlignment="1">
      <x:alignment horizontal="left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left"/>
    </x:xf>
    <x:xf numFmtId="0" fontId="3" fillId="4" borderId="1" xfId="0" applyNumberFormat="1" applyFont="1" applyFill="1" applyBorder="1" applyAlignment="1">
      <x:alignment horizontal="left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0" xfId="0" applyNumberFormat="1" applyFont="1" applyFill="1" applyBorder="1"/>
    <x:xf numFmtId="0" fontId="5" fillId="6" borderId="1" xfId="0" applyNumberFormat="1" applyFont="1" applyFill="1" applyBorder="1"/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6" fillId="7" borderId="0" xfId="0" applyNumberFormat="1" applyFont="1" applyFill="1" applyBorder="1"/>
    <x:xf numFmtId="0" fontId="6" fillId="7" borderId="1" xfId="0" applyNumberFormat="1" applyFont="1" applyFill="1" applyBorder="1"/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wrapText="1"/>
    </x:xf>
    <x:xf numFmtId="0" fontId="7" fillId="8" borderId="0" xfId="0" applyNumberFormat="1" applyFont="1" applyFill="1" applyBorder="1" applyAlignment="1">
      <x:alignment horizontal="center" wrapText="1"/>
    </x:xf>
    <x:xf numFmtId="0" fontId="7" fillId="8" borderId="0" xfId="0" applyNumberFormat="1" applyFont="1" applyFill="1" applyBorder="1" applyAlignment="1">
      <x:alignment horizontal="center" vertical="center" wrapText="1"/>
    </x:xf>
    <x:xf numFmtId="0" fontId="0" fillId="8" borderId="1" xfId="0" applyNumberFormat="1" applyFont="1" applyFill="1" applyBorder="1"/>
    <x:xf numFmtId="0" fontId="7" fillId="8" borderId="1" xfId="0" applyNumberFormat="1" applyFont="1" applyFill="1" applyBorder="1"/>
    <x:xf numFmtId="0" fontId="7" fillId="8" borderId="1" xfId="0" applyNumberFormat="1" applyFont="1" applyFill="1" applyBorder="1" applyAlignment="1">
      <x:alignment wrapText="1"/>
    </x:xf>
    <x:xf numFmtId="0" fontId="7" fillId="8" borderId="1" xfId="0" applyNumberFormat="1" applyFont="1" applyFill="1" applyBorder="1" applyAlignment="1">
      <x:alignment horizontal="center" wrapText="1"/>
    </x:xf>
    <x:xf numFmtId="0" fontId="7" fillId="8" borderId="1" xfId="0" applyNumberFormat="1" applyFont="1" applyFill="1" applyBorder="1" applyAlignment="1">
      <x:alignment horizontal="center" vertical="center" wrapText="1"/>
    </x:xf>
    <x:xf numFmtId="0" fontId="0" fillId="9" borderId="0" xfId="0" applyNumberFormat="1" applyFont="1" applyFill="1" applyBorder="1"/>
    <x:xf numFmtId="0" fontId="8" fillId="9" borderId="0" xfId="0" applyNumberFormat="1" applyFont="1" applyFill="1" applyBorder="1"/>
    <x:xf numFmtId="0" fontId="8" fillId="9" borderId="0" xfId="0" applyNumberFormat="1" applyFont="1" applyFill="1" applyBorder="1" applyAlignment="1">
      <x:alignment wrapText="1"/>
    </x:xf>
    <x:xf numFmtId="0" fontId="8" fillId="9" borderId="0" xfId="0" applyNumberFormat="1" applyFont="1" applyFill="1" applyBorder="1" applyAlignment="1">
      <x:alignment vertical="center" wrapText="1"/>
    </x:xf>
    <x:xf numFmtId="0" fontId="0" fillId="9" borderId="1" xfId="0" applyNumberFormat="1" applyFont="1" applyFill="1" applyBorder="1"/>
    <x:xf numFmtId="0" fontId="8" fillId="9" borderId="1" xfId="0" applyNumberFormat="1" applyFont="1" applyFill="1" applyBorder="1"/>
    <x:xf numFmtId="0" fontId="8" fillId="9" borderId="1" xfId="0" applyNumberFormat="1" applyFont="1" applyFill="1" applyBorder="1" applyAlignment="1">
      <x:alignment wrapText="1"/>
    </x:xf>
    <x:xf numFmtId="0" fontId="8" fillId="9" borderId="1" xfId="0" applyNumberFormat="1" applyFont="1" applyFill="1" applyBorder="1" applyAlignment="1">
      <x:alignment vertical="center" wrapText="1"/>
    </x:xf>
    <x:xf numFmtId="0" fontId="0" fillId="10" borderId="0" xfId="0" applyNumberFormat="1" applyFont="1" applyFill="1" applyBorder="1"/>
    <x:xf numFmtId="0" fontId="9" fillId="10" borderId="0" xfId="0" applyNumberFormat="1" applyFont="1" applyFill="1" applyBorder="1"/>
    <x:xf numFmtId="0" fontId="9" fillId="10" borderId="0" xfId="0" applyNumberFormat="1" applyFont="1" applyFill="1" applyBorder="1" applyAlignment="1">
      <x:alignment wrapText="1"/>
    </x:xf>
    <x:xf numFmtId="0" fontId="9" fillId="10" borderId="0" xfId="0" applyNumberFormat="1" applyFont="1" applyFill="1" applyBorder="1" applyAlignment="1">
      <x:alignment vertical="center" wrapText="1"/>
    </x:xf>
    <x:xf numFmtId="0" fontId="0" fillId="10" borderId="1" xfId="0" applyNumberFormat="1" applyFont="1" applyFill="1" applyBorder="1"/>
    <x:xf numFmtId="0" fontId="9" fillId="10" borderId="1" xfId="0" applyNumberFormat="1" applyFont="1" applyFill="1" applyBorder="1"/>
    <x:xf numFmtId="0" fontId="9" fillId="10" borderId="1" xfId="0" applyNumberFormat="1" applyFont="1" applyFill="1" applyBorder="1" applyAlignment="1">
      <x:alignment wrapText="1"/>
    </x:xf>
    <x:xf numFmtId="0" fontId="9" fillId="10" borderId="1" xfId="0" applyNumberFormat="1" applyFont="1" applyFill="1" applyBorder="1" applyAlignment="1">
      <x:alignment vertical="center" wrapText="1"/>
    </x:xf>
    <x:xf numFmtId="0" fontId="10" fillId="6" borderId="0" xfId="0" applyNumberFormat="1" applyFont="1" applyFill="1" applyBorder="1"/>
    <x:xf numFmtId="0" fontId="10" fillId="6" borderId="0" xfId="0" applyNumberFormat="1" applyFont="1" applyFill="1" applyBorder="1" applyAlignment="1">
      <x:alignment wrapText="1"/>
    </x:xf>
    <x:xf numFmtId="0" fontId="10" fillId="6" borderId="0" xfId="0" applyNumberFormat="1" applyFont="1" applyFill="1" applyBorder="1" applyAlignment="1">
      <x:alignment vertical="center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vertical="center" wrapText="1"/>
    </x:xf>
    <x:xf numFmtId="0" fontId="0" fillId="11" borderId="0" xfId="0" applyNumberFormat="1" applyFont="1" applyFill="1" applyBorder="1"/>
    <x:xf numFmtId="0" fontId="8" fillId="11" borderId="0" xfId="0" applyNumberFormat="1" applyFont="1" applyFill="1" applyBorder="1"/>
    <x:xf numFmtId="0" fontId="8" fillId="11" borderId="0" xfId="0" applyNumberFormat="1" applyFont="1" applyFill="1" applyBorder="1" applyAlignment="1">
      <x:alignment wrapText="1"/>
    </x:xf>
    <x:xf numFmtId="0" fontId="8" fillId="11" borderId="0" xfId="0" applyNumberFormat="1" applyFont="1" applyFill="1" applyBorder="1" applyAlignment="1">
      <x:alignment vertical="top" wrapText="1"/>
    </x:xf>
    <x:xf numFmtId="0" fontId="0" fillId="11" borderId="1" xfId="0" applyNumberFormat="1" applyFont="1" applyFill="1" applyBorder="1"/>
    <x:xf numFmtId="0" fontId="8" fillId="11" borderId="1" xfId="0" applyNumberFormat="1" applyFont="1" applyFill="1" applyBorder="1"/>
    <x:xf numFmtId="0" fontId="8" fillId="11" borderId="1" xfId="0" applyNumberFormat="1" applyFont="1" applyFill="1" applyBorder="1" applyAlignment="1">
      <x:alignment wrapText="1"/>
    </x:xf>
    <x:xf numFmtId="0" fontId="8" fillId="11" borderId="1" xfId="0" applyNumberFormat="1" applyFont="1" applyFill="1" applyBorder="1" applyAlignment="1">
      <x:alignment vertical="top" wrapText="1"/>
    </x:xf>
    <x:xf numFmtId="200" fontId="5" fillId="6" borderId="0" xfId="0" applyNumberFormat="1" applyFont="1" applyFill="1" applyBorder="1"/>
    <x:xf numFmtId="200" fontId="5" fillId="6" borderId="1" xfId="0" applyNumberFormat="1" applyFont="1" applyFill="1" applyBorder="1"/>
    <x:xf numFmtId="200" fontId="6" fillId="7" borderId="0" xfId="0" applyNumberFormat="1" applyFont="1" applyFill="1" applyBorder="1"/>
    <x:xf numFmtId="200" fontId="6" fillId="7" borderId="1" xfId="0" applyNumberFormat="1" applyFont="1" applyFill="1" applyBorder="1"/>
    <x:xf numFmtId="201" fontId="5" fillId="6" borderId="0" xfId="0" applyNumberFormat="1" applyFont="1" applyFill="1" applyBorder="1"/>
    <x:xf numFmtId="201" fontId="5" fillId="6" borderId="1" xfId="0" applyNumberFormat="1" applyFont="1" applyFill="1" applyBorder="1"/>
    <x:xf numFmtId="201" fontId="6" fillId="7" borderId="0" xfId="0" applyNumberFormat="1" applyFont="1" applyFill="1" applyBorder="1"/>
    <x:xf numFmtId="201" fontId="6" fillId="7" borderId="1" xfId="0" applyNumberFormat="1" applyFont="1" applyFill="1" applyBorder="1"/>
    <x:xf numFmtId="202" fontId="5" fillId="6" borderId="0" xfId="0" applyNumberFormat="1" applyFont="1" applyFill="1" applyBorder="1"/>
    <x:xf numFmtId="202" fontId="5" fillId="6" borderId="1" xfId="0" applyNumberFormat="1" applyFont="1" applyFill="1" applyBorder="1"/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left" vertical="center" wrapText="1"/>
    </x:xf>
    <x:xf numFmtId="200" fontId="5" fillId="6" borderId="0" xfId="0" applyNumberFormat="1" applyFont="1" applyFill="1" applyBorder="1" applyAlignment="1">
      <x:alignment wrapText="1"/>
    </x:xf>
    <x:xf numFmtId="201" fontId="5" fillId="6" borderId="0" xfId="0" applyNumberFormat="1" applyFont="1" applyFill="1" applyBorder="1" applyAlignment="1">
      <x:alignment wrapText="1"/>
    </x:xf>
    <x:xf numFmtId="202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wrapText="1"/>
    </x:xf>
    <x:xf numFmtId="201" fontId="6" fillId="7" borderId="0" xfId="0" applyNumberFormat="1" applyFont="1" applyFill="1" applyBorder="1" applyAlignment="1">
      <x:alignment wrapText="1"/>
    </x:xf>
    <x:xf numFmtId="200" fontId="6" fillId="7" borderId="0" xfId="0" applyNumberFormat="1" applyFont="1" applyFill="1" applyBorder="1" applyAlignment="1">
      <x:alignment wrapText="1"/>
    </x:xf>
    <x:xf numFmtId="0" fontId="6" fillId="7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left" vertical="center" wrapText="1"/>
    </x:xf>
    <x:xf numFmtId="200" fontId="5" fillId="6" borderId="1" xfId="0" applyNumberFormat="1" applyFont="1" applyFill="1" applyBorder="1" applyAlignment="1">
      <x:alignment wrapText="1"/>
    </x:xf>
    <x:xf numFmtId="201" fontId="5" fillId="6" borderId="1" xfId="0" applyNumberFormat="1" applyFont="1" applyFill="1" applyBorder="1" applyAlignment="1">
      <x:alignment wrapText="1"/>
    </x:xf>
    <x:xf numFmtId="202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wrapText="1"/>
    </x:xf>
    <x:xf numFmtId="201" fontId="6" fillId="7" borderId="1" xfId="0" applyNumberFormat="1" applyFont="1" applyFill="1" applyBorder="1" applyAlignment="1">
      <x:alignment wrapText="1"/>
    </x:xf>
    <x:xf numFmtId="200" fontId="6" fillId="7" borderId="1" xfId="0" applyNumberFormat="1" applyFont="1" applyFill="1" applyBorder="1" applyAlignment="1">
      <x:alignment wrapText="1"/>
    </x:xf>
    <x:xf numFmtId="0" fontId="6" fillId="7" borderId="1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200" fontId="5" fillId="6" borderId="0" xfId="0" applyNumberFormat="1" applyFont="1" applyFill="1" applyBorder="1" applyAlignment="1">
      <x:alignment vertical="center" wrapText="1"/>
    </x:xf>
    <x:xf numFmtId="0" fontId="8" fillId="11" borderId="0" xfId="0" applyNumberFormat="1" applyFont="1" applyFill="1" applyBorder="1" applyAlignment="1">
      <x:alignment vertical="center" wrapText="1"/>
    </x:xf>
    <x:xf numFmtId="201" fontId="5" fillId="6" borderId="0" xfId="0" applyNumberFormat="1" applyFont="1" applyFill="1" applyBorder="1" applyAlignment="1">
      <x:alignment vertical="center" wrapText="1"/>
    </x:xf>
    <x:xf numFmtId="202" fontId="5" fillId="6" borderId="0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vertical="center" wrapText="1"/>
    </x:xf>
    <x:xf numFmtId="201" fontId="6" fillId="7" borderId="0" xfId="0" applyNumberFormat="1" applyFont="1" applyFill="1" applyBorder="1" applyAlignment="1">
      <x:alignment vertical="center" wrapText="1"/>
    </x:xf>
    <x:xf numFmtId="200" fontId="6" fillId="7" borderId="0" xfId="0" applyNumberFormat="1" applyFont="1" applyFill="1" applyBorder="1" applyAlignment="1">
      <x:alignment vertical="center" wrapText="1"/>
    </x:xf>
    <x:xf numFmtId="0" fontId="6" fillId="7" borderId="0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200" fontId="5" fillId="6" borderId="1" xfId="0" applyNumberFormat="1" applyFont="1" applyFill="1" applyBorder="1" applyAlignment="1">
      <x:alignment vertical="center" wrapText="1"/>
    </x:xf>
    <x:xf numFmtId="0" fontId="8" fillId="11" borderId="1" xfId="0" applyNumberFormat="1" applyFont="1" applyFill="1" applyBorder="1" applyAlignment="1">
      <x:alignment vertical="center" wrapText="1"/>
    </x:xf>
    <x:xf numFmtId="201" fontId="5" fillId="6" borderId="1" xfId="0" applyNumberFormat="1" applyFont="1" applyFill="1" applyBorder="1" applyAlignment="1">
      <x:alignment vertical="center" wrapText="1"/>
    </x:xf>
    <x:xf numFmtId="202" fontId="5" fillId="6" borderId="1" xfId="0" applyNumberFormat="1" applyFont="1" applyFill="1" applyBorder="1" applyAlignment="1">
      <x:alignment vertical="center" wrapText="1"/>
    </x:xf>
    <x:xf numFmtId="0" fontId="5" fillId="6" borderId="1" xfId="0" applyNumberFormat="1" applyFont="1" applyFill="1" applyBorder="1" applyAlignment="1">
      <x:alignment vertical="center" wrapText="1"/>
    </x:xf>
    <x:xf numFmtId="201" fontId="6" fillId="7" borderId="1" xfId="0" applyNumberFormat="1" applyFont="1" applyFill="1" applyBorder="1" applyAlignment="1">
      <x:alignment vertical="center" wrapText="1"/>
    </x:xf>
    <x:xf numFmtId="200" fontId="6" fillId="7" borderId="1" xfId="0" applyNumberFormat="1" applyFont="1" applyFill="1" applyBorder="1" applyAlignment="1">
      <x:alignment vertical="center" wrapText="1"/>
    </x:xf>
    <x:xf numFmtId="0" fontId="6" fillId="7" borderId="1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vertical="center" wrapText="1"/>
    </x:xf>
    <x:xf numFmtId="0" fontId="11" fillId="0" borderId="1" xfId="0" applyNumberFormat="1" applyFont="1" applyFill="1" applyBorder="1" applyAlignment="1">
      <x:alignment vertical="center" wrapText="1"/>
    </x:xf>
    <x:xf numFmtId="0" fontId="12" fillId="2" borderId="0" xfId="0" applyNumberFormat="1" applyFont="1" applyFill="1" applyBorder="1"/>
    <x:xf numFmtId="0" fontId="12" fillId="2" borderId="0" xfId="0" applyNumberFormat="1" applyFont="1" applyFill="1" applyBorder="1" applyAlignment="1">
      <x:alignment horizontal="center"/>
    </x:xf>
    <x:xf numFmtId="0" fontId="12" fillId="2" borderId="0" xfId="0" applyNumberFormat="1" applyFont="1" applyFill="1" applyBorder="1" applyAlignment="1">
      <x:alignment horizontal="center" vertical="center"/>
    </x:xf>
    <x:xf numFmtId="0" fontId="12" fillId="2" borderId="1" xfId="0" applyNumberFormat="1" applyFont="1" applyFill="1" applyBorder="1"/>
    <x:xf numFmtId="0" fontId="12" fillId="2" borderId="1" xfId="0" applyNumberFormat="1" applyFont="1" applyFill="1" applyBorder="1" applyAlignment="1">
      <x:alignment horizontal="center"/>
    </x:xf>
    <x:xf numFmtId="0" fontId="12" fillId="2" borderId="1" xfId="0" applyNumberFormat="1" applyFont="1" applyFill="1" applyBorder="1" applyAlignment="1">
      <x:alignment horizontal="center" vertical="center"/>
    </x:xf>
    <x:xf numFmtId="0" fontId="0" fillId="12" borderId="0" xfId="0" applyNumberFormat="1" applyFont="1" applyFill="1" applyBorder="1"/>
    <x:xf numFmtId="0" fontId="0" fillId="12" borderId="1" xfId="0" applyNumberFormat="1" applyFont="1" applyFill="1" applyBorder="1"/>
    <x:xf numFmtId="200" fontId="0" fillId="12" borderId="0" xfId="0" applyNumberFormat="1" applyFont="1" applyFill="1" applyBorder="1"/>
    <x:xf numFmtId="200" fontId="0" fillId="12" borderId="1" xfId="0" applyNumberFormat="1" applyFont="1" applyFill="1" applyBorder="1"/>
    <x:xf numFmtId="200" fontId="13" fillId="12" borderId="0" xfId="0" applyNumberFormat="1" applyFont="1" applyFill="1" applyBorder="1"/>
    <x:xf numFmtId="200" fontId="13" fillId="12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13" fillId="7" borderId="0" xfId="0" applyNumberFormat="1" applyFont="1" applyFill="1" applyBorder="1" applyAlignment="1">
      <x:alignment vertical="center" wrapText="1"/>
    </x:xf>
    <x:xf numFmtId="200" fontId="13" fillId="7" borderId="1" xfId="0" applyNumberFormat="1" applyFont="1" applyFill="1" applyBorder="1" applyAlignment="1">
      <x:alignment vertical="center" wrapText="1"/>
    </x:xf>
    <x:xf numFmtId="203" fontId="5" fillId="6" borderId="0" xfId="0" applyNumberFormat="1" applyFont="1" applyFill="1" applyBorder="1" applyAlignment="1">
      <x:alignment vertical="center" wrapText="1"/>
    </x:xf>
    <x:xf numFmtId="203" fontId="5" fillId="6" borderId="1" xfId="0" applyNumberFormat="1" applyFont="1" applyFill="1" applyBorder="1" applyAlignment="1">
      <x:alignment vertical="center" wrapText="1"/>
    </x:xf>
    <x:xf numFmtId="203" fontId="6" fillId="7" borderId="0" xfId="0" applyNumberFormat="1" applyFont="1" applyFill="1" applyBorder="1" applyAlignment="1">
      <x:alignment vertical="center" wrapText="1"/>
    </x:xf>
    <x:xf numFmtId="203" fontId="6" fillId="7" borderId="1" xfId="0" applyNumberFormat="1" applyFont="1" applyFill="1" applyBorder="1" applyAlignment="1">
      <x:alignment vertical="center" wrapText="1"/>
    </x:xf>
    <x:xf numFmtId="203" fontId="13" fillId="7" borderId="0" xfId="0" applyNumberFormat="1" applyFont="1" applyFill="1" applyBorder="1" applyAlignment="1">
      <x:alignment vertical="center" wrapText="1"/>
    </x:xf>
    <x:xf numFmtId="203" fontId="13" fillId="7" borderId="1" xfId="0" applyNumberFormat="1" applyFont="1" applyFill="1" applyBorder="1" applyAlignment="1">
      <x:alignment vertical="center" wrapText="1"/>
    </x:xf>
    <x:xf numFmtId="203" fontId="13" fillId="12" borderId="0" xfId="0" applyNumberFormat="1" applyFont="1" applyFill="1" applyBorder="1"/>
    <x:xf numFmtId="203" fontId="0" fillId="12" borderId="0" xfId="0" applyNumberFormat="1" applyFont="1" applyFill="1" applyBorder="1"/>
    <x:xf numFmtId="203" fontId="13" fillId="12" borderId="1" xfId="0" applyNumberFormat="1" applyFont="1" applyFill="1" applyBorder="1"/>
    <x:xf numFmtId="203" fontId="0" fillId="12" borderId="1" xfId="0" applyNumberFormat="1" applyFont="1" applyFill="1" applyBorder="1"/>
    <x:xf numFmtId="203" fontId="0" fillId="0" borderId="0" xfId="0" applyNumberFormat="1" applyFont="1" applyFill="1" applyBorder="1"/>
  </x:cellXfs>
  <x:cellStyles count="1">
    <x:cellStyle name="Normal" xfId="0"/>
  </x:cellStyles>
  <x:dxfs count="3"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2E7D32"/>
      </x:font>
      <x:fill>
        <x:patternFill patternType="solid">
          <x:bgColor rgb="FFD9EAD3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5b3b00b18f43ee" /><Relationship Type="http://schemas.openxmlformats.org/officeDocument/2006/relationships/theme" Target="/xl/theme/theme1.xml" Id="R2642bacb68a542f6" /><Relationship Type="http://schemas.openxmlformats.org/officeDocument/2006/relationships/sharedStrings" Target="/xl/sharedStrings.xml" Id="Rd5bec1ae648c4611" /><Relationship Type="http://schemas.openxmlformats.org/officeDocument/2006/relationships/worksheet" Target="/xl/worksheets/sheet1.xml" Id="R2c916908859349d7" /><Relationship Type="http://schemas.openxmlformats.org/officeDocument/2006/relationships/worksheet" Target="/xl/worksheets/sheet2.xml" Id="R5017455466434b46" /><Relationship Type="http://schemas.openxmlformats.org/officeDocument/2006/relationships/worksheet" Target="/xl/worksheets/sheet3.xml" Id="R507a25f32e16454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2550fbf467f4f0b" /><Relationship Type="http://schemas.openxmlformats.org/officeDocument/2006/relationships/chart" Target="/xl/drawings/charts/chart2.xml" Id="Reff50e35c61a440f" /></Relationships>
</file>

<file path=xl/drawings/charts/chart1.xml><?xml version="1.0" encoding="utf-8"?>
<c:chartSpace xmlns:c="http://schemas.openxmlformats.org/drawingml/2006/chart">
  <c:lang val="en-US"/>
  <c:roundedCorners val="0"/>
  <c:chart>
    <c:plotArea>
      <c:lineChart>
        <c:grouping val="standard"/>
        <c:ser>
          <c:idx val="0"/>
          <c:order val="0"/>
          <c:tx>
            <c:v>Saldo dívida - normal</c:v>
          </c:tx>
          <c:marker>
            <c:symbol val="none"/>
          </c:marker>
          <c:cat>
            <c:strRef>
              <c:f>='Evolução Mensal'!$A$4:$A$364</c:f>
              <c:strCache>
                <c:ptCount val="0"/>
              </c:strCache>
            </c:strRef>
          </c:cat>
          <c:val>
            <c:numRef>
              <c:f>='Evolução Mensal'!$B$4:$B$364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Saldo dívida - após amortizar</c:v>
          </c:tx>
          <c:marker>
            <c:symbol val="none"/>
          </c:marker>
          <c:cat>
            <c:strRef>
              <c:f>='Evolução Mensal'!$A$4:$A$364</c:f>
              <c:strCache>
                <c:ptCount val="0"/>
              </c:strCache>
            </c:strRef>
          </c:cat>
          <c:val>
            <c:numRef>
              <c:f>='Evolução Mensal'!$C$4:$C$364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plotArea>
      <c:lineChart>
        <c:grouping val="standard"/>
        <c:ser>
          <c:idx val="0"/>
          <c:order val="0"/>
          <c:tx>
            <c:v>Saldo da dívida</c:v>
          </c:tx>
          <c:marker>
            <c:symbol val="none"/>
          </c:marker>
          <c:cat>
            <c:strRef>
              <c:f>='Evolução Mensal'!$A$4:$A$364</c:f>
              <c:strCache>
                <c:ptCount val="0"/>
              </c:strCache>
            </c:strRef>
          </c:cat>
          <c:val>
            <c:numRef>
              <c:f>='Evolução Mensal'!$B$4:$B$364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Investimento bruto</c:v>
          </c:tx>
          <c:marker>
            <c:symbol val="none"/>
          </c:marker>
          <c:cat>
            <c:strRef>
              <c:f>='Evolução Mensal'!$A$4:$A$364</c:f>
              <c:strCache>
                <c:ptCount val="0"/>
              </c:strCache>
            </c:strRef>
          </c:cat>
          <c:val>
            <c:numRef>
              <c:f>='Evolução Mensal'!$I$4:$I$364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12</xdr:col>
      <xdr:colOff>0</xdr:colOff>
      <xdr:row>2</xdr:row>
      <xdr:rowOff>0</xdr:rowOff>
    </xdr:from>
    <xdr:to>
      <xdr:col>21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2550fbf467f4f0b"/>
        </a:graphicData>
      </a:graphic>
    </xdr:graphicFrame>
    <xdr:clientData/>
  </xdr:twoCellAnchor>
  <xdr:twoCellAnchor>
    <xdr:from>
      <xdr:col>12</xdr:col>
      <xdr:colOff>0</xdr:colOff>
      <xdr:row>21</xdr:row>
      <xdr:rowOff>0</xdr:rowOff>
    </xdr:from>
    <xdr:to>
      <xdr:col>21</xdr:col>
      <xdr:colOff>0</xdr:colOff>
      <xdr:row>39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ff50e35c61a440f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8c3507d7357d4a50" /></Relationships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8" hidden="0" customWidth="1"/>
    <x:col min="3" max="3" width="16" hidden="0" customWidth="1"/>
    <x:col min="4" max="4" width="44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20" hidden="0" customWidth="1"/>
  </x:cols>
  <x:sheetData>
    <x:row r="1">
      <x:c r="A1" s="94" t="str">
        <x:v>SIMULADOR - QUITAR/AMORTIZAR DÍVIDA x INVESTIR</x:v>
      </x:c>
      <x:c r="B1" s="94"/>
      <x:c r="C1" s="94"/>
      <x:c r="D1" s="94"/>
      <x:c r="E1" s="94"/>
      <x:c r="F1" s="94"/>
      <x:c r="G1" s="94"/>
      <x:c r="H1" s="94"/>
      <x:c r="I1" s="94"/>
    </x:row>
    <x:row r="2">
      <x:c r="A2" s="94"/>
      <x:c r="B2" s="94"/>
      <x:c r="C2" s="94"/>
      <x:c r="D2" s="94"/>
      <x:c r="E2" s="94"/>
      <x:c r="F2" s="94"/>
      <x:c r="G2" s="94"/>
      <x:c r="H2" s="94"/>
      <x:c r="I2" s="94"/>
    </x:row>
    <x:row r="3">
      <x:c r="A3" s="114" t="str">
        <x:v>Ferramenta educacional para comparar cenários. Não constitui recomendação financeira.</x:v>
      </x:c>
      <x:c r="B3" s="114"/>
      <x:c r="C3" s="114"/>
      <x:c r="D3" s="114"/>
      <x:c r="E3" s="114"/>
      <x:c r="F3" s="114"/>
      <x:c r="G3" s="114"/>
      <x:c r="H3" s="114"/>
      <x:c r="I3" s="114"/>
    </x:row>
    <x:row r="4">
      <x:c r="A4" s="115"/>
      <x:c r="B4" s="115"/>
      <x:c r="C4" s="115"/>
      <x:c r="D4" s="115"/>
      <x:c r="E4" s="115"/>
      <x:c r="F4" s="115"/>
      <x:c r="G4" s="115"/>
      <x:c r="H4" s="115"/>
      <x:c r="I4" s="115"/>
    </x:row>
    <x:row r="5">
      <x:c r="A5" s="96" t="str">
        <x:v>DADOS PARA PREENCHER</x:v>
      </x:c>
      <x:c r="B5" s="96"/>
      <x:c r="C5" s="96"/>
      <x:c r="D5" s="96"/>
      <x:c r="E5" s="96"/>
      <x:c r="F5" s="96"/>
      <x:c r="G5" s="96"/>
      <x:c r="H5" s="96"/>
      <x:c r="I5" s="96"/>
    </x:row>
    <x:row r="6">
      <x:c r="A6" s="134" t="str">
        <x:v>Valor disponível</x:v>
      </x:c>
      <x:c r="B6" s="152" t="n">
        <x:v>10000</x:v>
      </x:c>
      <x:c r="C6" s="115" t="str">
        <x:v>R$</x:v>
      </x:c>
      <x:c r="D6" s="115" t="str">
        <x:v>Valor que será usado para amortizar/quitar ou investir.</x:v>
      </x:c>
      <x:c r="E6" s="115"/>
      <x:c r="F6" s="117" t="str">
        <x:v>Como usar:
1) Preencha somente as células amarelas com texto azul.
2) Escolha Mensal/Anual nas taxas.
3) Analise o cenário Esperado no bloco Resultado.
4) Veja Conservador e Otimista para testar sensibilidade.
5) Consulte a aba Evolução Mensal para acompanhar o comportamento ao longo do tempo.</x:v>
      </x:c>
      <x:c r="G6" s="117"/>
      <x:c r="H6" s="117"/>
      <x:c r="I6" s="117"/>
    </x:row>
    <x:row r="7">
      <x:c r="A7" s="134" t="str">
        <x:v>Saldo atual da dívida</x:v>
      </x:c>
      <x:c r="B7" s="152" t="n">
        <x:v>25000</x:v>
      </x:c>
      <x:c r="C7" s="115" t="str">
        <x:v>R$</x:v>
      </x:c>
      <x:c r="D7" s="115" t="str">
        <x:v>Saldo devedor antes da decisão.</x:v>
      </x:c>
      <x:c r="E7" s="115"/>
      <x:c r="F7" s="117"/>
      <x:c r="G7" s="117"/>
      <x:c r="H7" s="117"/>
      <x:c r="I7" s="117"/>
    </x:row>
    <x:row r="8">
      <x:c r="A8" s="134" t="str">
        <x:v>Taxa de juros da dívida</x:v>
      </x:c>
      <x:c r="B8" s="118" t="n">
        <x:v>0.015</x:v>
      </x:c>
      <x:c r="C8" s="115" t="str">
        <x:v>Mensal</x:v>
      </x:c>
      <x:c r="D8" s="115" t="str">
        <x:v>Informe a taxa e escolha Mensal ou Anual.</x:v>
      </x:c>
      <x:c r="E8" s="115"/>
      <x:c r="F8" s="117"/>
      <x:c r="G8" s="117"/>
      <x:c r="H8" s="117"/>
      <x:c r="I8" s="117"/>
    </x:row>
    <x:row r="9">
      <x:c r="A9" s="134" t="str">
        <x:v>Parcelas restantes</x:v>
      </x:c>
      <x:c r="B9" s="119" t="n">
        <x:v>36</x:v>
      </x:c>
      <x:c r="C9" s="115" t="str">
        <x:v>meses</x:v>
      </x:c>
      <x:c r="D9" s="115" t="str">
        <x:v>Quantidade de parcelas ainda previstas.</x:v>
      </x:c>
      <x:c r="E9" s="115"/>
      <x:c r="F9" s="117"/>
      <x:c r="G9" s="117"/>
      <x:c r="H9" s="117"/>
      <x:c r="I9" s="117"/>
    </x:row>
    <x:row r="10">
      <x:c r="A10" s="134" t="str">
        <x:v>Valor da parcela</x:v>
      </x:c>
      <x:c r="B10" s="152" t="n">
        <x:v>950</x:v>
      </x:c>
      <x:c r="C10" s="115" t="str">
        <x:v>R$</x:v>
      </x:c>
      <x:c r="D10" s="115" t="str">
        <x:v>Se não souber, digite 0 e a planilha estimará a parcela.</x:v>
      </x:c>
      <x:c r="E10" s="115"/>
      <x:c r="F10" s="117"/>
      <x:c r="G10" s="117"/>
      <x:c r="H10" s="117"/>
      <x:c r="I10" s="117"/>
    </x:row>
    <x:row r="11">
      <x:c r="A11" s="134" t="str">
        <x:v>Prazo da comparação</x:v>
      </x:c>
      <x:c r="B11" s="119" t="n">
        <x:v>24</x:v>
      </x:c>
      <x:c r="C11" s="115" t="str">
        <x:v>meses</x:v>
      </x:c>
      <x:c r="D11" s="115" t="str">
        <x:v>Horizonte da análise. Máximo recomendado: 360 meses.</x:v>
      </x:c>
      <x:c r="E11" s="115"/>
      <x:c r="F11" s="115"/>
      <x:c r="G11" s="115"/>
      <x:c r="H11" s="115"/>
      <x:c r="I11" s="115"/>
    </x:row>
    <x:row r="12">
      <x:c r="A12" s="134" t="str">
        <x:v>Imposto sobre rendimentos</x:v>
      </x:c>
      <x:c r="B12" s="118" t="n">
        <x:v>0.15</x:v>
      </x:c>
      <x:c r="C12" s="115" t="str">
        <x:v>%</x:v>
      </x:c>
      <x:c r="D12" s="115" t="str">
        <x:v>Aplicado somente sobre rendimento positivo do investimento.</x:v>
      </x:c>
      <x:c r="E12" s="115"/>
      <x:c r="F12" s="115"/>
      <x:c r="G12" s="115"/>
      <x:c r="H12" s="115"/>
      <x:c r="I12" s="115"/>
    </x:row>
    <x:row r="13">
      <x:c r="A13" s="134" t="str">
        <x:v>Custos para quitar/amortizar</x:v>
      </x:c>
      <x:c r="B13" s="152" t="n">
        <x:v>0</x:v>
      </x:c>
      <x:c r="C13" s="115" t="str">
        <x:v>R$</x:v>
      </x:c>
      <x:c r="D13" s="115" t="str">
        <x:v>Custos opcionais ligados à amortização/quitação.</x:v>
      </x:c>
      <x:c r="E13" s="115"/>
      <x:c r="F13" s="115"/>
      <x:c r="G13" s="115"/>
      <x:c r="H13" s="115"/>
      <x:c r="I13" s="115"/>
    </x:row>
    <x:row r="14">
      <x:c r="A14" s="134" t="str">
        <x:v>Custos do investimento</x:v>
      </x:c>
      <x:c r="B14" s="152" t="n">
        <x:v>0</x:v>
      </x:c>
      <x:c r="C14" s="115" t="str">
        <x:v>R$</x:v>
      </x:c>
      <x:c r="D14" s="115" t="str">
        <x:v>Custos opcionais do investimento no período.</x:v>
      </x:c>
      <x:c r="E14" s="115"/>
      <x:c r="F14" s="115"/>
      <x:c r="G14" s="115"/>
      <x:c r="H14" s="115"/>
      <x:c r="I14" s="115"/>
    </x:row>
    <x:row r="15">
      <x:c r="A15" s="115"/>
      <x:c r="B15" s="115"/>
      <x:c r="C15" s="115"/>
      <x:c r="D15" s="115"/>
      <x:c r="E15" s="115"/>
      <x:c r="F15" s="115"/>
      <x:c r="G15" s="115"/>
      <x:c r="H15" s="115"/>
      <x:c r="I15" s="115"/>
    </x:row>
    <x:row r="16">
      <x:c r="A16" s="115"/>
      <x:c r="B16" s="115"/>
      <x:c r="C16" s="115"/>
      <x:c r="D16" s="115"/>
      <x:c r="E16" s="115"/>
      <x:c r="F16" s="115"/>
      <x:c r="G16" s="115"/>
      <x:c r="H16" s="115"/>
      <x:c r="I16" s="115"/>
    </x:row>
    <x:row r="17">
      <x:c r="A17" s="96" t="str">
        <x:v>CENÁRIOS</x:v>
      </x:c>
      <x:c r="B17" s="96"/>
      <x:c r="C17" s="96"/>
      <x:c r="D17" s="96"/>
      <x:c r="E17" s="96"/>
      <x:c r="F17" s="96"/>
      <x:c r="G17" s="96"/>
      <x:c r="H17" s="96"/>
      <x:c r="I17" s="96"/>
    </x:row>
    <x:row r="18">
      <x:c r="A18" s="30" t="str">
        <x:v>Cenário</x:v>
      </x:c>
      <x:c r="B18" s="30" t="str">
        <x:v>Taxa informada</x:v>
      </x:c>
      <x:c r="C18" s="30" t="str">
        <x:v>Periodicidade</x:v>
      </x:c>
      <x:c r="D18" s="30" t="str">
        <x:v>Taxa mensal equivalente</x:v>
      </x:c>
      <x:c r="E18" s="30" t="str">
        <x:v>Valor bruto no prazo</x:v>
      </x:c>
      <x:c r="F18" s="30" t="str">
        <x:v>Rendimento bruto</x:v>
      </x:c>
      <x:c r="G18" s="30" t="str">
        <x:v>Imposto + custos</x:v>
      </x:c>
      <x:c r="H18" s="30" t="str">
        <x:v>Rendimento líquido</x:v>
      </x:c>
      <x:c r="I18" s="30" t="str">
        <x:v>Diferença vs amortizar</x:v>
      </x:c>
    </x:row>
    <x:row r="19">
      <x:c r="A19" s="115" t="str">
        <x:v>Conservador</x:v>
      </x:c>
      <x:c r="B19" s="118" t="n">
        <x:v>0.007</x:v>
      </x:c>
      <x:c r="C19" s="120" t="str">
        <x:v>Mensal</x:v>
      </x:c>
      <x:c r="D19" s="121" t="n">
        <x:f>IF(C19="Mensal",B19,(1+B19)^(1/12)-1)</x:f>
        <x:v>0.007</x:v>
      </x:c>
      <x:c r="E19" s="154" t="n">
        <x:f>$B$6*(1+D19)^$B$11</x:f>
        <x:v>11822.444755151342</x:v>
      </x:c>
      <x:c r="F19" s="154" t="n">
        <x:f>E19-$B$6</x:f>
        <x:v>1822.4447551513422</x:v>
      </x:c>
      <x:c r="G19" s="154" t="n">
        <x:f>MAX(F19,0)*$B$12+$B$14</x:f>
        <x:v>273.3667132727013</x:v>
      </x:c>
      <x:c r="H19" s="154" t="n">
        <x:f>F19-G19</x:f>
        <x:v>1549.0780418786408</x:v>
      </x:c>
      <x:c r="I19" s="154" t="n">
        <x:f>H19-$B$33</x:f>
        <x:v>-2539.266860368541</x:v>
      </x:c>
    </x:row>
    <x:row r="20">
      <x:c r="A20" s="115" t="str">
        <x:v>Esperado</x:v>
      </x:c>
      <x:c r="B20" s="118" t="n">
        <x:v>0.01</x:v>
      </x:c>
      <x:c r="C20" s="120" t="str">
        <x:v>Mensal</x:v>
      </x:c>
      <x:c r="D20" s="121" t="n">
        <x:f>IF(C20="Mensal",B20,(1+B20)^(1/12)-1)</x:f>
        <x:v>0.01</x:v>
      </x:c>
      <x:c r="E20" s="154" t="n">
        <x:f>$B$6*(1+D20)^$B$11</x:f>
        <x:v>12697.346485319149</x:v>
      </x:c>
      <x:c r="F20" s="154" t="n">
        <x:f>E20-$B$6</x:f>
        <x:v>2697.346485319149</x:v>
      </x:c>
      <x:c r="G20" s="154" t="n">
        <x:f>MAX(F20,0)*$B$12+$B$14</x:f>
        <x:v>404.60197279787235</x:v>
      </x:c>
      <x:c r="H20" s="154" t="n">
        <x:f>F20-G20</x:f>
        <x:v>2292.7445125212766</x:v>
      </x:c>
      <x:c r="I20" s="154" t="n">
        <x:f>H20-$B$33</x:f>
        <x:v>-1795.6003897259052</x:v>
      </x:c>
    </x:row>
    <x:row r="21">
      <x:c r="A21" s="115" t="str">
        <x:v>Otimista</x:v>
      </x:c>
      <x:c r="B21" s="118" t="n">
        <x:v>0.013</x:v>
      </x:c>
      <x:c r="C21" s="120" t="str">
        <x:v>Mensal</x:v>
      </x:c>
      <x:c r="D21" s="121" t="n">
        <x:f>IF(C21="Mensal",B21,(1+B21)^(1/12)-1)</x:f>
        <x:v>0.013</x:v>
      </x:c>
      <x:c r="E21" s="154" t="n">
        <x:f>$B$6*(1+D21)^$B$11</x:f>
        <x:v>13634.106706244544</x:v>
      </x:c>
      <x:c r="F21" s="154" t="n">
        <x:f>E21-$B$6</x:f>
        <x:v>3634.1067062445436</x:v>
      </x:c>
      <x:c r="G21" s="154" t="n">
        <x:f>MAX(F21,0)*$B$12+$B$14</x:f>
        <x:v>545.1160059366815</x:v>
      </x:c>
      <x:c r="H21" s="154" t="n">
        <x:f>F21-G21</x:f>
        <x:v>3088.990700307862</x:v>
      </x:c>
      <x:c r="I21" s="154" t="n">
        <x:f>H21-$B$33</x:f>
        <x:v>-999.3542019393199</x:v>
      </x:c>
    </x:row>
    <x:row r="22">
      <x:c r="A22" s="115"/>
      <x:c r="B22" s="115"/>
      <x:c r="C22" s="115"/>
      <x:c r="D22" s="115"/>
      <x:c r="E22" s="115"/>
      <x:c r="F22" s="115"/>
      <x:c r="G22" s="115"/>
      <x:c r="H22" s="115"/>
      <x:c r="I22" s="115"/>
    </x:row>
    <x:row r="23">
      <x:c r="A23" s="115"/>
      <x:c r="B23" s="115"/>
      <x:c r="C23" s="115"/>
      <x:c r="D23" s="115"/>
      <x:c r="E23" s="115"/>
      <x:c r="F23" s="115"/>
      <x:c r="G23" s="115"/>
      <x:c r="H23" s="115"/>
      <x:c r="I23" s="115"/>
    </x:row>
    <x:row r="24">
      <x:c r="A24" s="96" t="str">
        <x:v>CÁLCULOS AUTOMÁTICOS</x:v>
      </x:c>
      <x:c r="B24" s="96"/>
      <x:c r="C24" s="96"/>
      <x:c r="D24" s="96"/>
      <x:c r="E24" s="96"/>
      <x:c r="F24" s="96"/>
      <x:c r="G24" s="96"/>
      <x:c r="H24" s="96"/>
      <x:c r="I24" s="96"/>
    </x:row>
    <x:row r="25">
      <x:c r="A25" s="134" t="str">
        <x:v>Taxa mensal equivalente da dívida</x:v>
      </x:c>
      <x:c r="B25" s="121" t="n">
        <x:f>IF(C8="Mensal",B8,(1+B8)^(1/12)-1)</x:f>
        <x:v>0.015</x:v>
      </x:c>
      <x:c r="C25" s="115"/>
      <x:c r="D25" s="115"/>
      <x:c r="E25" s="115"/>
      <x:c r="F25" s="115"/>
      <x:c r="G25" s="115"/>
      <x:c r="H25" s="115"/>
      <x:c r="I25" s="115"/>
    </x:row>
    <x:row r="26">
      <x:c r="A26" s="134" t="str">
        <x:v>Custo efetivo anual da dívida</x:v>
      </x:c>
      <x:c r="B26" s="121" t="n">
        <x:f>(1+B25)^12-1</x:f>
        <x:v>0.19561817146153326</x:v>
      </x:c>
      <x:c r="C26" s="115"/>
      <x:c r="D26" s="115"/>
      <x:c r="E26" s="115"/>
      <x:c r="F26" s="115"/>
      <x:c r="G26" s="115"/>
      <x:c r="H26" s="115"/>
      <x:c r="I26" s="115"/>
    </x:row>
    <x:row r="27">
      <x:c r="A27" s="134" t="str">
        <x:v>Parcela usada na simulação</x:v>
      </x:c>
      <x:c r="B27" s="154" t="n">
        <x:f>IF(B10&gt;0,B10,IF(B25=0,B7/B9,B7*(B25*(1+B25)^B9)/((1+B25)^B9-1)))</x:f>
        <x:v>950</x:v>
      </x:c>
      <x:c r="C27" s="115"/>
      <x:c r="D27" s="115"/>
      <x:c r="E27" s="115"/>
      <x:c r="F27" s="115"/>
      <x:c r="G27" s="115"/>
      <x:c r="H27" s="115"/>
      <x:c r="I27" s="115"/>
    </x:row>
    <x:row r="28">
      <x:c r="A28" s="134" t="str">
        <x:v>Valor efetivamente amortizado</x:v>
      </x:c>
      <x:c r="B28" s="154" t="n">
        <x:f>MIN(B6,B7)</x:f>
        <x:v>10000</x:v>
      </x:c>
      <x:c r="C28" s="115"/>
      <x:c r="D28" s="115"/>
      <x:c r="E28" s="115"/>
      <x:c r="F28" s="115"/>
      <x:c r="G28" s="115"/>
      <x:c r="H28" s="115"/>
      <x:c r="I28" s="115"/>
    </x:row>
    <x:row r="29">
      <x:c r="A29" s="134" t="str">
        <x:v>Saldo após amortização imediata</x:v>
      </x:c>
      <x:c r="B29" s="154" t="n">
        <x:f>MAX(B7-B28,0)</x:f>
        <x:v>15000</x:v>
      </x:c>
      <x:c r="C29" s="115"/>
      <x:c r="D29" s="115"/>
      <x:c r="E29" s="115"/>
      <x:c r="F29" s="115"/>
      <x:c r="G29" s="115"/>
      <x:c r="H29" s="115"/>
      <x:c r="I29" s="115"/>
    </x:row>
    <x:row r="30">
      <x:c r="A30" s="134" t="str">
        <x:v>Juros da dívida no período - sem amortizar</x:v>
      </x:c>
      <x:c r="B30" s="156" t="n">
        <x:f>'Evolução Mensal'!H367</x:f>
        <x:v>6335.725542720704</x:v>
      </x:c>
      <x:c r="C30" s="115"/>
      <x:c r="D30" s="115"/>
      <x:c r="E30" s="115"/>
      <x:c r="F30" s="115"/>
      <x:c r="G30" s="115"/>
      <x:c r="H30" s="115"/>
      <x:c r="I30" s="115"/>
    </x:row>
    <x:row r="31">
      <x:c r="A31" s="134" t="str">
        <x:v>Juros da dívida no período - após amortizar</x:v>
      </x:c>
      <x:c r="B31" s="156" t="n">
        <x:f>'Evolução Mensal'!I367</x:f>
        <x:v>2247.380640473522</x:v>
      </x:c>
      <x:c r="C31" s="115"/>
      <x:c r="D31" s="115"/>
      <x:c r="E31" s="115"/>
      <x:c r="F31" s="115"/>
      <x:c r="G31" s="115"/>
      <x:c r="H31" s="115"/>
      <x:c r="I31" s="115"/>
    </x:row>
    <x:row r="32">
      <x:c r="A32" s="134" t="str">
        <x:v>Juros economizados com amortização</x:v>
      </x:c>
      <x:c r="B32" s="154" t="n">
        <x:f>B30-B31</x:f>
        <x:v>4088.344902247182</x:v>
      </x:c>
      <x:c r="C32" s="115"/>
      <x:c r="D32" s="115"/>
      <x:c r="E32" s="115"/>
      <x:c r="F32" s="115"/>
      <x:c r="G32" s="115"/>
      <x:c r="H32" s="115"/>
      <x:c r="I32" s="115"/>
    </x:row>
    <x:row r="33">
      <x:c r="A33" s="134" t="str">
        <x:v>Benefício líquido de amortizar (juros poupados - custos)</x:v>
      </x:c>
      <x:c r="B33" s="154" t="n">
        <x:f>B32-B13</x:f>
        <x:v>4088.344902247182</x:v>
      </x:c>
      <x:c r="C33" s="115"/>
      <x:c r="D33" s="115"/>
      <x:c r="E33" s="115"/>
      <x:c r="F33" s="115"/>
      <x:c r="G33" s="115"/>
      <x:c r="H33" s="115"/>
      <x:c r="I33" s="115"/>
    </x:row>
    <x:row r="34">
      <x:c r="A34" s="134" t="str">
        <x:v>Tolerância para resultado semelhante</x:v>
      </x:c>
      <x:c r="B34" s="154" t="n">
        <x:f>MAX(50,B6*1%)</x:f>
        <x:v>100</x:v>
      </x:c>
      <x:c r="C34" s="115"/>
      <x:c r="D34" s="115"/>
      <x:c r="E34" s="115"/>
      <x:c r="F34" s="115"/>
      <x:c r="G34" s="115"/>
      <x:c r="H34" s="115"/>
      <x:c r="I34" s="115"/>
    </x:row>
    <x:row r="35">
      <x:c r="A35" s="115"/>
      <x:c r="B35" s="115"/>
      <x:c r="C35" s="115"/>
      <x:c r="D35" s="115"/>
      <x:c r="E35" s="115"/>
      <x:c r="F35" s="115"/>
      <x:c r="G35" s="115"/>
      <x:c r="H35" s="115"/>
      <x:c r="I35" s="115"/>
    </x:row>
    <x:row r="36">
      <x:c r="A36" s="115"/>
      <x:c r="B36" s="115"/>
      <x:c r="C36" s="115"/>
      <x:c r="D36" s="115"/>
      <x:c r="E36" s="115"/>
      <x:c r="F36" s="115"/>
      <x:c r="G36" s="115"/>
      <x:c r="H36" s="115"/>
      <x:c r="I36" s="115"/>
    </x:row>
    <x:row r="37">
      <x:c r="A37" s="96" t="str">
        <x:v>RESULTADO DA COMPARAÇÃO - CENÁRIO ESPERADO</x:v>
      </x:c>
      <x:c r="B37" s="96"/>
      <x:c r="C37" s="96"/>
      <x:c r="D37" s="96"/>
      <x:c r="E37" s="96"/>
      <x:c r="F37" s="96"/>
      <x:c r="G37" s="96"/>
      <x:c r="H37" s="96"/>
      <x:c r="I37" s="96"/>
    </x:row>
    <x:row r="38" ht="24" customHeight="1">
      <x:c r="A38" s="134" t="str">
        <x:v>Juros que a dívida custará no período</x:v>
      </x:c>
      <x:c r="B38" s="154" t="n">
        <x:f>B30</x:f>
        <x:v>6335.725542720704</x:v>
      </x:c>
      <x:c r="C38" s="115"/>
      <x:c r="D38" s="48" t="str">
        <x:f>IF(ABS(B45)&lt;=B34,"As duas alternativas apresentam resultados financeiros semelhantes neste cenário.",IF(B45&gt;0,"Financeiramente, investir apresenta uma vantagem estimada de R$ "&amp;ROUND(B45,2)&amp;".","Financeiramente, quitar/amortizar a dívida apresenta uma vantagem estimada de R$ "&amp;ROUND(ABS(B45),2)&amp;"."))</x:f>
        <x:v>Financeiramente, quitar/amortizar a dívida apresenta uma vantagem estimada de R$ 1795.6.</x:v>
      </x:c>
      <x:c r="E38" s="48"/>
      <x:c r="F38" s="48"/>
      <x:c r="G38" s="48"/>
      <x:c r="H38" s="48"/>
      <x:c r="I38" s="48"/>
    </x:row>
    <x:row r="39" ht="24" customHeight="1">
      <x:c r="A39" s="134" t="str">
        <x:v>Juros economizados ao quitar/amortizar</x:v>
      </x:c>
      <x:c r="B39" s="154" t="n">
        <x:f>B32</x:f>
        <x:v>4088.344902247182</x:v>
      </x:c>
      <x:c r="C39" s="115"/>
      <x:c r="D39" s="48"/>
      <x:c r="E39" s="48"/>
      <x:c r="F39" s="48"/>
      <x:c r="G39" s="48"/>
      <x:c r="H39" s="48"/>
      <x:c r="I39" s="48"/>
    </x:row>
    <x:row r="40" ht="24" customHeight="1">
      <x:c r="A40" s="134" t="str">
        <x:v>Valor bruto estimado do investimento</x:v>
      </x:c>
      <x:c r="B40" s="154" t="n">
        <x:f>E20</x:f>
        <x:v>12697.346485319149</x:v>
      </x:c>
      <x:c r="C40" s="115"/>
      <x:c r="D40" s="48"/>
      <x:c r="E40" s="48"/>
      <x:c r="F40" s="48"/>
      <x:c r="G40" s="48"/>
      <x:c r="H40" s="48"/>
      <x:c r="I40" s="48"/>
    </x:row>
    <x:row r="41" ht="24" customHeight="1">
      <x:c r="A41" s="134" t="str">
        <x:v>Rentabilidade bruta do investimento</x:v>
      </x:c>
      <x:c r="B41" s="154" t="n">
        <x:f>F20</x:f>
        <x:v>2697.346485319149</x:v>
      </x:c>
      <x:c r="C41" s="115"/>
      <x:c r="D41" s="48"/>
      <x:c r="E41" s="48"/>
      <x:c r="F41" s="48"/>
      <x:c r="G41" s="48"/>
      <x:c r="H41" s="48"/>
      <x:c r="I41" s="48"/>
    </x:row>
    <x:row r="42">
      <x:c r="A42" s="134" t="str">
        <x:v>Impostos e custos estimados</x:v>
      </x:c>
      <x:c r="B42" s="154" t="n">
        <x:f>G20</x:f>
        <x:v>404.60197279787235</x:v>
      </x:c>
      <x:c r="C42" s="115"/>
      <x:c r="D42" s="115"/>
      <x:c r="E42" s="115"/>
      <x:c r="F42" s="115"/>
      <x:c r="G42" s="115"/>
      <x:c r="H42" s="115"/>
      <x:c r="I42" s="115"/>
    </x:row>
    <x:row r="43" ht="24" customHeight="1">
      <x:c r="A43" s="134" t="str">
        <x:v>Rentabilidade líquida do investimento</x:v>
      </x:c>
      <x:c r="B43" s="154" t="n">
        <x:f>H20</x:f>
        <x:v>2292.7445125212766</x:v>
      </x:c>
      <x:c r="C43" s="115"/>
      <x:c r="D43" s="57" t="str">
        <x:v>Em geral, uma dívida com custo efetivo superior ao retorno líquido esperado de um investimento tende a tornar a quitação ou amortização financeiramente mais vantajosa. Porém, também devem ser considerados reserva de emergência, liquidez, risco do investimento e condições específicas da dívida.</x:v>
      </x:c>
      <x:c r="E43" s="57"/>
      <x:c r="F43" s="57"/>
      <x:c r="G43" s="57"/>
      <x:c r="H43" s="57"/>
      <x:c r="I43" s="57"/>
    </x:row>
    <x:row r="44" ht="24" customHeight="1">
      <x:c r="A44" s="134" t="str">
        <x:v>Benefício líquido de quitar/amortizar</x:v>
      </x:c>
      <x:c r="B44" s="154" t="n">
        <x:f>B33</x:f>
        <x:v>4088.344902247182</x:v>
      </x:c>
      <x:c r="C44" s="115"/>
      <x:c r="D44" s="57"/>
      <x:c r="E44" s="57"/>
      <x:c r="F44" s="57"/>
      <x:c r="G44" s="57"/>
      <x:c r="H44" s="57"/>
      <x:c r="I44" s="57"/>
    </x:row>
    <x:row r="45" ht="24" customHeight="1">
      <x:c r="A45" s="134" t="str">
        <x:v>Diferença financeira: investir - amortizar</x:v>
      </x:c>
      <x:c r="B45" s="154" t="n">
        <x:f>I20</x:f>
        <x:v>-1795.6003897259052</x:v>
      </x:c>
      <x:c r="C45" s="115"/>
      <x:c r="D45" s="57"/>
      <x:c r="E45" s="57"/>
      <x:c r="F45" s="57"/>
      <x:c r="G45" s="57"/>
      <x:c r="H45" s="57"/>
      <x:c r="I45" s="57"/>
    </x:row>
    <x:row r="46">
      <x:c r="A46" s="134" t="str">
        <x:v>Custo efetivo anual da dívida</x:v>
      </x:c>
      <x:c r="B46" s="121" t="n">
        <x:f>B26</x:f>
        <x:v>0.19561817146153326</x:v>
      </x:c>
      <x:c r="C46" s="115"/>
      <x:c r="D46" s="115"/>
      <x:c r="E46" s="115"/>
      <x:c r="F46" s="115"/>
      <x:c r="G46" s="115"/>
      <x:c r="H46" s="115"/>
      <x:c r="I46" s="115"/>
    </x:row>
    <x:row r="47" ht="24" customHeight="1">
      <x:c r="A47" s="134" t="str">
        <x:v>Rentabilidade líquida anualizada esperada</x:v>
      </x:c>
      <x:c r="B47" s="121" t="n">
        <x:f>IF(B6&lt;=0,0,IF(B11&lt;=0,0,IF((B6+H20)&lt;=0,-1,(1+H20/B6)^(12/B11)-1)))</x:f>
        <x:v>0.1087264997519124</x:v>
      </x:c>
      <x:c r="C47" s="115"/>
      <x:c r="D47" s="65" t="str">
        <x:f>IF(B46&gt;B47,"ALERTA: o custo efetivo da dívida está acima da rentabilidade líquida anualizada esperada do investimento.","Comparação de taxas: neste cenário, a rentabilidade líquida anualizada esperada não está abaixo do custo efetivo da dívida.")</x:f>
        <x:v>ALERTA: o custo efetivo da dívida está acima da rentabilidade líquida anualizada esperada do investimento.</x:v>
      </x:c>
      <x:c r="E47" s="65"/>
      <x:c r="F47" s="65"/>
      <x:c r="G47" s="65"/>
      <x:c r="H47" s="65"/>
      <x:c r="I47" s="65"/>
    </x:row>
    <x:row r="48" ht="24" customHeight="1">
      <x:c r="A48" s="115"/>
      <x:c r="B48" s="115"/>
      <x:c r="C48" s="115"/>
      <x:c r="D48" s="65"/>
      <x:c r="E48" s="65"/>
      <x:c r="F48" s="65"/>
      <x:c r="G48" s="65"/>
      <x:c r="H48" s="65"/>
      <x:c r="I48" s="65"/>
    </x:row>
    <x:row r="49" ht="24" customHeight="1">
      <x:c r="A49" s="115"/>
      <x:c r="B49" s="115"/>
      <x:c r="C49" s="115"/>
      <x:c r="D49" s="65"/>
      <x:c r="E49" s="65"/>
      <x:c r="F49" s="65"/>
      <x:c r="G49" s="65"/>
      <x:c r="H49" s="65"/>
      <x:c r="I49" s="65"/>
    </x:row>
    <x:row r="50">
      <x:c r="A50" s="115"/>
      <x:c r="B50" s="115"/>
      <x:c r="C50" s="115"/>
      <x:c r="D50" s="115"/>
      <x:c r="E50" s="115"/>
      <x:c r="F50" s="115"/>
      <x:c r="G50" s="115"/>
      <x:c r="H50" s="115"/>
      <x:c r="I50" s="115"/>
    </x:row>
    <x:row r="51" ht="24" customHeight="1">
      <x:c r="A51" s="115"/>
      <x:c r="B51" s="115"/>
      <x:c r="C51" s="115"/>
      <x:c r="D51" s="72" t="str">
        <x:v>ATENÇÃO: rentabilidade de investimentos não é garantida. Todos os valores desta planilha são simulações educacionais baseadas nas premissas informadas e podem diferir dos resultados reais.</x:v>
      </x:c>
      <x:c r="E51" s="72"/>
      <x:c r="F51" s="72"/>
      <x:c r="G51" s="72"/>
      <x:c r="H51" s="72"/>
      <x:c r="I51" s="72"/>
    </x:row>
    <x:row r="52" ht="24" customHeight="1">
      <x:c r="A52" s="115"/>
      <x:c r="B52" s="115"/>
      <x:c r="C52" s="115"/>
      <x:c r="D52" s="72"/>
      <x:c r="E52" s="72"/>
      <x:c r="F52" s="72"/>
      <x:c r="G52" s="72"/>
      <x:c r="H52" s="72"/>
      <x:c r="I52" s="72"/>
    </x:row>
    <x:row r="53" ht="24" customHeight="1">
      <x:c r="A53" s="115"/>
      <x:c r="B53" s="115"/>
      <x:c r="C53" s="115"/>
      <x:c r="D53" s="72"/>
      <x:c r="E53" s="72"/>
      <x:c r="F53" s="72"/>
      <x:c r="G53" s="72"/>
      <x:c r="H53" s="72"/>
      <x:c r="I53" s="72"/>
    </x:row>
    <x:row r="54">
      <x:c r="A54" s="115"/>
      <x:c r="B54" s="115"/>
      <x:c r="C54" s="115"/>
      <x:c r="D54" s="115"/>
      <x:c r="E54" s="115"/>
      <x:c r="F54" s="115"/>
      <x:c r="G54" s="115"/>
      <x:c r="H54" s="115"/>
      <x:c r="I54" s="115"/>
    </x:row>
    <x:row r="55">
      <x:c r="A55" s="30" t="str">
        <x:v>Cenário</x:v>
      </x:c>
      <x:c r="B55" s="30" t="str">
        <x:v>Rendimento líquido</x:v>
      </x:c>
      <x:c r="C55" s="30" t="str">
        <x:v>Benefício amortizar</x:v>
      </x:c>
      <x:c r="D55" s="30" t="str">
        <x:v>Diferença</x:v>
      </x:c>
      <x:c r="E55" s="30" t="str">
        <x:v>Conclusão</x:v>
      </x:c>
      <x:c r="F55" s="115"/>
      <x:c r="G55" s="115"/>
      <x:c r="H55" s="115"/>
      <x:c r="I55" s="115"/>
    </x:row>
    <x:row r="56">
      <x:c r="A56" s="115" t="str">
        <x:v>Conservador</x:v>
      </x:c>
      <x:c r="B56" s="154" t="n">
        <x:f>H19</x:f>
        <x:v>1549.0780418786408</x:v>
      </x:c>
      <x:c r="C56" s="154" t="n">
        <x:f>$B$33</x:f>
        <x:v>4088.344902247182</x:v>
      </x:c>
      <x:c r="D56" s="154" t="n">
        <x:f>B56-C56</x:f>
        <x:v>-2539.266860368541</x:v>
      </x:c>
      <x:c r="E56" s="123" t="str">
        <x:f>IF(ABS(D56)&lt;=$B$34,"Semelhante",IF(D56&gt;0,"Investir","Quitar/amortizar"))</x:f>
        <x:v>Quitar/amortizar</x:v>
      </x:c>
      <x:c r="F56" s="115"/>
      <x:c r="G56" s="115"/>
      <x:c r="H56" s="115"/>
      <x:c r="I56" s="115"/>
    </x:row>
    <x:row r="57">
      <x:c r="A57" s="115" t="str">
        <x:v>Esperado</x:v>
      </x:c>
      <x:c r="B57" s="154" t="n">
        <x:f>H20</x:f>
        <x:v>2292.7445125212766</x:v>
      </x:c>
      <x:c r="C57" s="154" t="n">
        <x:f>$B$33</x:f>
        <x:v>4088.344902247182</x:v>
      </x:c>
      <x:c r="D57" s="154" t="n">
        <x:f>B57-C57</x:f>
        <x:v>-1795.6003897259052</x:v>
      </x:c>
      <x:c r="E57" s="123" t="str">
        <x:f>IF(ABS(D57)&lt;=$B$34,"Semelhante",IF(D57&gt;0,"Investir","Quitar/amortizar"))</x:f>
        <x:v>Quitar/amortizar</x:v>
      </x:c>
      <x:c r="F57" s="115"/>
      <x:c r="G57" s="115"/>
      <x:c r="H57" s="115"/>
      <x:c r="I57" s="115"/>
    </x:row>
    <x:row r="58">
      <x:c r="A58" s="115" t="str">
        <x:v>Otimista</x:v>
      </x:c>
      <x:c r="B58" s="154" t="n">
        <x:f>H21</x:f>
        <x:v>3088.990700307862</x:v>
      </x:c>
      <x:c r="C58" s="154" t="n">
        <x:f>$B$33</x:f>
        <x:v>4088.344902247182</x:v>
      </x:c>
      <x:c r="D58" s="154" t="n">
        <x:f>B58-C58</x:f>
        <x:v>-999.3542019393199</x:v>
      </x:c>
      <x:c r="E58" s="123" t="str">
        <x:f>IF(ABS(D58)&lt;=$B$34,"Semelhante",IF(D58&gt;0,"Investir","Quitar/amortizar"))</x:f>
        <x:v>Quitar/amortizar</x:v>
      </x:c>
      <x:c r="F58" s="115"/>
      <x:c r="G58" s="115"/>
      <x:c r="H58" s="115"/>
      <x:c r="I58" s="115"/>
    </x:row>
  </x:sheetData>
  <x:mergeCells>
    <x:mergeCell ref="A1:I2"/>
    <x:mergeCell ref="A3:I3"/>
    <x:mergeCell ref="A5:I5"/>
    <x:mergeCell ref="A17:I17"/>
    <x:mergeCell ref="A24:I24"/>
    <x:mergeCell ref="A37:I37"/>
    <x:mergeCell ref="D38:I41"/>
    <x:mergeCell ref="D43:I45"/>
    <x:mergeCell ref="D47:I49"/>
    <x:mergeCell ref="D51:I53"/>
    <x:mergeCell ref="F6:I10"/>
  </x:mergeCells>
  <x:conditionalFormatting sqref="B46:B47">
    <x:cfRule type="expression" dxfId="0" priority="1">
      <x:formula>B46&gt;B47</x:formula>
    </x:cfRule>
  </x:conditionalFormatting>
  <x:conditionalFormatting sqref="B45:B45">
    <x:cfRule type="expression" dxfId="1" priority="2">
      <x:formula>B45&gt;0</x:formula>
    </x:cfRule>
    <x:cfRule type="expression" dxfId="2" priority="3">
      <x:formula>B45&lt;0</x:formula>
    </x:cfRule>
  </x:conditionalFormatting>
  <x:dataValidations count="4">
    <x:dataValidation type="list" sqref="C8">
      <x:formula1>Listas!$A$1:$A$2</x:formula1>
    </x:dataValidation>
    <x:dataValidation type="list" sqref="C19:C21">
      <x:formula1>Listas!$A$1:$A$2</x:formula1>
    </x:dataValidation>
    <x:dataValidation operator="between" sqref="B9">
      <x:formula1>1</x:formula1>
      <x:formula2>600</x:formula2>
    </x:dataValidation>
    <x:dataValidation operator="between" sqref="B11">
      <x:formula1>1</x:formula1>
      <x:formula2>360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0" hidden="0" customWidth="1"/>
    <x:col min="3" max="3" width="24" hidden="0" customWidth="1"/>
    <x:col min="4" max="4" width="18" hidden="0" customWidth="1"/>
    <x:col min="5" max="5" width="20" hidden="0" customWidth="1"/>
    <x:col min="6" max="6" width="22" hidden="0" customWidth="1"/>
    <x:col min="7" max="7" width="24" hidden="0" customWidth="1"/>
    <x:col min="8" max="8" width="18" hidden="0" customWidth="1"/>
    <x:col min="9" max="9" width="20" hidden="0" customWidth="1"/>
    <x:col min="10" max="10" width="20" hidden="0" customWidth="1"/>
    <x:col min="11" max="11" width="24" hidden="0" customWidth="1"/>
  </x:cols>
  <x:sheetData>
    <x:row r="1">
      <x:c r="A1" s="138" t="str">
        <x:v>EVOLUÇÃO MENSAL - CENÁRIO ESPERADO</x:v>
      </x:c>
      <x:c r="B1" s="138"/>
      <x:c r="C1" s="138"/>
      <x:c r="D1" s="138"/>
      <x:c r="E1" s="138"/>
      <x:c r="F1" s="138"/>
      <x:c r="G1" s="138"/>
      <x:c r="H1" s="138"/>
      <x:c r="I1" s="138"/>
      <x:c r="J1" s="138"/>
    </x:row>
    <x:row r="2">
      <x:c r="A2" s="138"/>
      <x:c r="B2" s="138"/>
      <x:c r="C2" s="138"/>
      <x:c r="D2" s="138"/>
      <x:c r="E2" s="138"/>
      <x:c r="F2" s="138"/>
      <x:c r="G2" s="138"/>
      <x:c r="H2" s="138"/>
      <x:c r="I2" s="138"/>
      <x:c r="J2" s="138"/>
    </x:row>
    <x:row r="3">
      <x:c r="A3" s="30" t="str">
        <x:v>Mês</x:v>
      </x:c>
      <x:c r="B3" s="30" t="str">
        <x:v>Saldo dívida - normal</x:v>
      </x:c>
      <x:c r="C3" s="30" t="str">
        <x:v>Saldo dívida - após amortizar</x:v>
      </x:c>
      <x:c r="D3" s="30" t="str">
        <x:v>Juros mês - normal</x:v>
      </x:c>
      <x:c r="E3" s="30" t="str">
        <x:v>Juros mês - amortizado</x:v>
      </x:c>
      <x:c r="F3" s="30" t="str">
        <x:v>Juros acumulados - normal</x:v>
      </x:c>
      <x:c r="G3" s="30" t="str">
        <x:v>Juros acumulados - amortizado</x:v>
      </x:c>
      <x:c r="H3" s="30" t="str">
        <x:v>Juros economizados</x:v>
      </x:c>
      <x:c r="I3" s="30" t="str">
        <x:v>Investimento bruto</x:v>
      </x:c>
      <x:c r="J3" s="30" t="str">
        <x:v>Rendimentos acumulados</x:v>
      </x:c>
      <x:c r="K3" t="str">
        <x:v>Diferença líquida acumulada</x:v>
      </x:c>
    </x:row>
    <x:row r="4">
      <x:c r="A4" s="76" t="n">
        <x:v>0</x:v>
      </x:c>
      <x:c r="B4" s="158" t="n">
        <x:f>Simulador!B7</x:f>
        <x:v>25000</x:v>
      </x:c>
      <x:c r="C4" s="158" t="n">
        <x:f>Simulador!B29</x:f>
        <x:v>15000</x:v>
      </x:c>
      <x:c r="D4" s="159" t="n">
        <x:v>0</x:v>
      </x:c>
      <x:c r="E4" s="159" t="n">
        <x:v>0</x:v>
      </x:c>
      <x:c r="F4" s="159" t="n">
        <x:v>0</x:v>
      </x:c>
      <x:c r="G4" s="159" t="n">
        <x:v>0</x:v>
      </x:c>
      <x:c r="H4" s="159" t="n">
        <x:v>0</x:v>
      </x:c>
      <x:c r="I4" s="158" t="n">
        <x:f>Simulador!B6</x:f>
        <x:v>10000</x:v>
      </x:c>
      <x:c r="J4" s="159" t="n">
        <x:v>0</x:v>
      </x:c>
      <x:c r="K4" s="159" t="n">
        <x:f>-Simulador!B14-(-Simulador!B13)</x:f>
        <x:v>0</x:v>
      </x:c>
    </x:row>
    <x:row r="5">
      <x:c r="A5" s="76" t="n">
        <x:f>A4+1</x:f>
        <x:v>1</x:v>
      </x:c>
      <x:c r="B5" s="159" t="n">
        <x:f>IF(A5&lt;=Simulador!$B$11,MAX(0,B4+D5-MIN(Simulador!$B$27,B4+D5)),"")</x:f>
        <x:v>24425</x:v>
      </x:c>
      <x:c r="C5" s="159" t="n">
        <x:f>IF(A5&lt;=Simulador!$B$11,MAX(0,C4+E5-MIN(Simulador!$B$27,C4+E5)),"")</x:f>
        <x:v>14275</x:v>
      </x:c>
      <x:c r="D5" s="159" t="n">
        <x:f>IF(A5&lt;=Simulador!$B$11,B4*Simulador!$B$25,"")</x:f>
        <x:v>375</x:v>
      </x:c>
      <x:c r="E5" s="159" t="n">
        <x:f>IF(A5&lt;=Simulador!$B$11,C4*Simulador!$B$25,"")</x:f>
        <x:v>225</x:v>
      </x:c>
      <x:c r="F5" s="159" t="n">
        <x:f>IF(A5&lt;=Simulador!$B$11,F4+D5,"")</x:f>
        <x:v>375</x:v>
      </x:c>
      <x:c r="G5" s="159" t="n">
        <x:f>IF(A5&lt;=Simulador!$B$11,G4+E5,"")</x:f>
        <x:v>225</x:v>
      </x:c>
      <x:c r="H5" s="159" t="n">
        <x:f>IF(A5&lt;=Simulador!$B$11,F5-G5,"")</x:f>
        <x:v>150</x:v>
      </x:c>
      <x:c r="I5" s="159" t="n">
        <x:f>IF(A5&lt;=Simulador!$B$11,I4*(1+Simulador!$D$20),"")</x:f>
        <x:v>10100</x:v>
      </x:c>
      <x:c r="J5" s="159" t="n">
        <x:f>IF(A5&lt;=Simulador!$B$11,I5-Simulador!$B$6,"")</x:f>
        <x:v>100</x:v>
      </x:c>
      <x:c r="K5" s="159" t="n">
        <x:f>IF(A5&lt;=Simulador!$B$11,(J5-MAX(J5,0)*Simulador!$B$12-Simulador!$B$14)-(H5-Simulador!$B$13),"")</x:f>
        <x:v>-65</x:v>
      </x:c>
    </x:row>
    <x:row r="6">
      <x:c r="A6" s="76" t="n">
        <x:f>A5+1</x:f>
        <x:v>2</x:v>
      </x:c>
      <x:c r="B6" s="159" t="n">
        <x:f>IF(A6&lt;=Simulador!$B$11,MAX(0,B5+D6-MIN(Simulador!$B$27,B5+D6)),"")</x:f>
        <x:v>23841.375</x:v>
      </x:c>
      <x:c r="C6" s="159" t="n">
        <x:f>IF(A6&lt;=Simulador!$B$11,MAX(0,C5+E6-MIN(Simulador!$B$27,C5+E6)),"")</x:f>
        <x:v>13539.125</x:v>
      </x:c>
      <x:c r="D6" s="159" t="n">
        <x:f>IF(A6&lt;=Simulador!$B$11,B5*Simulador!$B$25,"")</x:f>
        <x:v>366.375</x:v>
      </x:c>
      <x:c r="E6" s="159" t="n">
        <x:f>IF(A6&lt;=Simulador!$B$11,C5*Simulador!$B$25,"")</x:f>
        <x:v>214.125</x:v>
      </x:c>
      <x:c r="F6" s="159" t="n">
        <x:f>IF(A6&lt;=Simulador!$B$11,F5+D6,"")</x:f>
        <x:v>741.375</x:v>
      </x:c>
      <x:c r="G6" s="159" t="n">
        <x:f>IF(A6&lt;=Simulador!$B$11,G5+E6,"")</x:f>
        <x:v>439.125</x:v>
      </x:c>
      <x:c r="H6" s="159" t="n">
        <x:f>IF(A6&lt;=Simulador!$B$11,F6-G6,"")</x:f>
        <x:v>302.25</x:v>
      </x:c>
      <x:c r="I6" s="159" t="n">
        <x:f>IF(A6&lt;=Simulador!$B$11,I5*(1+Simulador!$D$20),"")</x:f>
        <x:v>10201</x:v>
      </x:c>
      <x:c r="J6" s="159" t="n">
        <x:f>IF(A6&lt;=Simulador!$B$11,I6-Simulador!$B$6,"")</x:f>
        <x:v>201</x:v>
      </x:c>
      <x:c r="K6" s="159" t="n">
        <x:f>IF(A6&lt;=Simulador!$B$11,(J6-MAX(J6,0)*Simulador!$B$12-Simulador!$B$14)-(H6-Simulador!$B$13),"")</x:f>
        <x:v>-131.4</x:v>
      </x:c>
    </x:row>
    <x:row r="7">
      <x:c r="A7" s="76" t="n">
        <x:f>A6+1</x:f>
        <x:v>3</x:v>
      </x:c>
      <x:c r="B7" s="159" t="n">
        <x:f>IF(A7&lt;=Simulador!$B$11,MAX(0,B6+D7-MIN(Simulador!$B$27,B6+D7)),"")</x:f>
        <x:v>23248.995625</x:v>
      </x:c>
      <x:c r="C7" s="159" t="n">
        <x:f>IF(A7&lt;=Simulador!$B$11,MAX(0,C6+E7-MIN(Simulador!$B$27,C6+E7)),"")</x:f>
        <x:v>12792.211875</x:v>
      </x:c>
      <x:c r="D7" s="159" t="n">
        <x:f>IF(A7&lt;=Simulador!$B$11,B6*Simulador!$B$25,"")</x:f>
        <x:v>357.62062499999996</x:v>
      </x:c>
      <x:c r="E7" s="159" t="n">
        <x:f>IF(A7&lt;=Simulador!$B$11,C6*Simulador!$B$25,"")</x:f>
        <x:v>203.086875</x:v>
      </x:c>
      <x:c r="F7" s="159" t="n">
        <x:f>IF(A7&lt;=Simulador!$B$11,F6+D7,"")</x:f>
        <x:v>1098.995625</x:v>
      </x:c>
      <x:c r="G7" s="159" t="n">
        <x:f>IF(A7&lt;=Simulador!$B$11,G6+E7,"")</x:f>
        <x:v>642.211875</x:v>
      </x:c>
      <x:c r="H7" s="159" t="n">
        <x:f>IF(A7&lt;=Simulador!$B$11,F7-G7,"")</x:f>
        <x:v>456.78375000000005</x:v>
      </x:c>
      <x:c r="I7" s="159" t="n">
        <x:f>IF(A7&lt;=Simulador!$B$11,I6*(1+Simulador!$D$20),"")</x:f>
        <x:v>10303.01</x:v>
      </x:c>
      <x:c r="J7" s="159" t="n">
        <x:f>IF(A7&lt;=Simulador!$B$11,I7-Simulador!$B$6,"")</x:f>
        <x:v>303.0100000000002</x:v>
      </x:c>
      <x:c r="K7" s="159" t="n">
        <x:f>IF(A7&lt;=Simulador!$B$11,(J7-MAX(J7,0)*Simulador!$B$12-Simulador!$B$14)-(H7-Simulador!$B$13),"")</x:f>
        <x:v>-199.22524999999985</x:v>
      </x:c>
    </x:row>
    <x:row r="8">
      <x:c r="A8" s="76" t="n">
        <x:f>A7+1</x:f>
        <x:v>4</x:v>
      </x:c>
      <x:c r="B8" s="159" t="n">
        <x:f>IF(A8&lt;=Simulador!$B$11,MAX(0,B7+D8-MIN(Simulador!$B$27,B7+D8)),"")</x:f>
        <x:v>22647.730559375</x:v>
      </x:c>
      <x:c r="C8" s="159" t="n">
        <x:f>IF(A8&lt;=Simulador!$B$11,MAX(0,C7+E8-MIN(Simulador!$B$27,C7+E8)),"")</x:f>
        <x:v>12034.095053125</x:v>
      </x:c>
      <x:c r="D8" s="159" t="n">
        <x:f>IF(A8&lt;=Simulador!$B$11,B7*Simulador!$B$25,"")</x:f>
        <x:v>348.73493437499997</x:v>
      </x:c>
      <x:c r="E8" s="159" t="n">
        <x:f>IF(A8&lt;=Simulador!$B$11,C7*Simulador!$B$25,"")</x:f>
        <x:v>191.883178125</x:v>
      </x:c>
      <x:c r="F8" s="159" t="n">
        <x:f>IF(A8&lt;=Simulador!$B$11,F7+D8,"")</x:f>
        <x:v>1447.730559375</x:v>
      </x:c>
      <x:c r="G8" s="159" t="n">
        <x:f>IF(A8&lt;=Simulador!$B$11,G7+E8,"")</x:f>
        <x:v>834.0950531249999</x:v>
      </x:c>
      <x:c r="H8" s="159" t="n">
        <x:f>IF(A8&lt;=Simulador!$B$11,F8-G8,"")</x:f>
        <x:v>613.63550625</x:v>
      </x:c>
      <x:c r="I8" s="159" t="n">
        <x:f>IF(A8&lt;=Simulador!$B$11,I7*(1+Simulador!$D$20),"")</x:f>
        <x:v>10406.0401</x:v>
      </x:c>
      <x:c r="J8" s="159" t="n">
        <x:f>IF(A8&lt;=Simulador!$B$11,I8-Simulador!$B$6,"")</x:f>
        <x:v>406.04010000000017</x:v>
      </x:c>
      <x:c r="K8" s="159" t="n">
        <x:f>IF(A8&lt;=Simulador!$B$11,(J8-MAX(J8,0)*Simulador!$B$12-Simulador!$B$14)-(H8-Simulador!$B$13),"")</x:f>
        <x:v>-268.5014212499999</x:v>
      </x:c>
    </x:row>
    <x:row r="9">
      <x:c r="A9" s="76" t="n">
        <x:f>A8+1</x:f>
        <x:v>5</x:v>
      </x:c>
      <x:c r="B9" s="159" t="n">
        <x:f>IF(A9&lt;=Simulador!$B$11,MAX(0,B8+D9-MIN(Simulador!$B$27,B8+D9)),"")</x:f>
        <x:v>22037.446517765624</x:v>
      </x:c>
      <x:c r="C9" s="159" t="n">
        <x:f>IF(A9&lt;=Simulador!$B$11,MAX(0,C8+E9-MIN(Simulador!$B$27,C8+E9)),"")</x:f>
        <x:v>11264.606478921874</x:v>
      </x:c>
      <x:c r="D9" s="159" t="n">
        <x:f>IF(A9&lt;=Simulador!$B$11,B8*Simulador!$B$25,"")</x:f>
        <x:v>339.71595839062496</x:v>
      </x:c>
      <x:c r="E9" s="159" t="n">
        <x:f>IF(A9&lt;=Simulador!$B$11,C8*Simulador!$B$25,"")</x:f>
        <x:v>180.511425796875</x:v>
      </x:c>
      <x:c r="F9" s="159" t="n">
        <x:f>IF(A9&lt;=Simulador!$B$11,F8+D9,"")</x:f>
        <x:v>1787.446517765625</x:v>
      </x:c>
      <x:c r="G9" s="159" t="n">
        <x:f>IF(A9&lt;=Simulador!$B$11,G8+E9,"")</x:f>
        <x:v>1014.6064789218749</x:v>
      </x:c>
      <x:c r="H9" s="159" t="n">
        <x:f>IF(A9&lt;=Simulador!$B$11,F9-G9,"")</x:f>
        <x:v>772.8400388437501</x:v>
      </x:c>
      <x:c r="I9" s="159" t="n">
        <x:f>IF(A9&lt;=Simulador!$B$11,I8*(1+Simulador!$D$20),"")</x:f>
        <x:v>10510.100501</x:v>
      </x:c>
      <x:c r="J9" s="159" t="n">
        <x:f>IF(A9&lt;=Simulador!$B$11,I9-Simulador!$B$6,"")</x:f>
        <x:v>510.1005010000008</x:v>
      </x:c>
      <x:c r="K9" s="159" t="n">
        <x:f>IF(A9&lt;=Simulador!$B$11,(J9-MAX(J9,0)*Simulador!$B$12-Simulador!$B$14)-(H9-Simulador!$B$13),"")</x:f>
        <x:v>-339.25461299374945</x:v>
      </x:c>
    </x:row>
    <x:row r="10">
      <x:c r="A10" s="76" t="n">
        <x:f>A9+1</x:f>
        <x:v>6</x:v>
      </x:c>
      <x:c r="B10" s="159" t="n">
        <x:f>IF(A10&lt;=Simulador!$B$11,MAX(0,B9+D10-MIN(Simulador!$B$27,B9+D10)),"")</x:f>
        <x:v>21418.008215532107</x:v>
      </x:c>
      <x:c r="C10" s="159" t="n">
        <x:f>IF(A10&lt;=Simulador!$B$11,MAX(0,C9+E10-MIN(Simulador!$B$27,C9+E10)),"")</x:f>
        <x:v>10483.575576105703</x:v>
      </x:c>
      <x:c r="D10" s="159" t="n">
        <x:f>IF(A10&lt;=Simulador!$B$11,B9*Simulador!$B$25,"")</x:f>
        <x:v>330.5616977664844</x:v>
      </x:c>
      <x:c r="E10" s="159" t="n">
        <x:f>IF(A10&lt;=Simulador!$B$11,C9*Simulador!$B$25,"")</x:f>
        <x:v>168.9690971838281</x:v>
      </x:c>
      <x:c r="F10" s="159" t="n">
        <x:f>IF(A10&lt;=Simulador!$B$11,F9+D10,"")</x:f>
        <x:v>2118.0082155321093</x:v>
      </x:c>
      <x:c r="G10" s="159" t="n">
        <x:f>IF(A10&lt;=Simulador!$B$11,G9+E10,"")</x:f>
        <x:v>1183.575576105703</x:v>
      </x:c>
      <x:c r="H10" s="159" t="n">
        <x:f>IF(A10&lt;=Simulador!$B$11,F10-G10,"")</x:f>
        <x:v>934.4326394264062</x:v>
      </x:c>
      <x:c r="I10" s="159" t="n">
        <x:f>IF(A10&lt;=Simulador!$B$11,I9*(1+Simulador!$D$20),"")</x:f>
        <x:v>10615.20150601</x:v>
      </x:c>
      <x:c r="J10" s="159" t="n">
        <x:f>IF(A10&lt;=Simulador!$B$11,I10-Simulador!$B$6,"")</x:f>
        <x:v>615.2015060100002</x:v>
      </x:c>
      <x:c r="K10" s="159" t="n">
        <x:f>IF(A10&lt;=Simulador!$B$11,(J10-MAX(J10,0)*Simulador!$B$12-Simulador!$B$14)-(H10-Simulador!$B$13),"")</x:f>
        <x:v>-411.511359317906</x:v>
      </x:c>
    </x:row>
    <x:row r="11">
      <x:c r="A11" s="76" t="n">
        <x:f>A10+1</x:f>
        <x:v>7</x:v>
      </x:c>
      <x:c r="B11" s="159" t="n">
        <x:f>IF(A11&lt;=Simulador!$B$11,MAX(0,B10+D11-MIN(Simulador!$B$27,B10+D11)),"")</x:f>
        <x:v>20789.27833876509</x:v>
      </x:c>
      <x:c r="C11" s="159" t="n">
        <x:f>IF(A11&lt;=Simulador!$B$11,MAX(0,C10+E11-MIN(Simulador!$B$27,C10+E11)),"")</x:f>
        <x:v>9690.829209747288</x:v>
      </x:c>
      <x:c r="D11" s="159" t="n">
        <x:f>IF(A11&lt;=Simulador!$B$11,B10*Simulador!$B$25,"")</x:f>
        <x:v>321.2701232329816</x:v>
      </x:c>
      <x:c r="E11" s="159" t="n">
        <x:f>IF(A11&lt;=Simulador!$B$11,C10*Simulador!$B$25,"")</x:f>
        <x:v>157.25363364158554</x:v>
      </x:c>
      <x:c r="F11" s="159" t="n">
        <x:f>IF(A11&lt;=Simulador!$B$11,F10+D11,"")</x:f>
        <x:v>2439.2783387650907</x:v>
      </x:c>
      <x:c r="G11" s="159" t="n">
        <x:f>IF(A11&lt;=Simulador!$B$11,G10+E11,"")</x:f>
        <x:v>1340.8292097472886</x:v>
      </x:c>
      <x:c r="H11" s="159" t="n">
        <x:f>IF(A11&lt;=Simulador!$B$11,F11-G11,"")</x:f>
        <x:v>1098.449129017802</x:v>
      </x:c>
      <x:c r="I11" s="159" t="n">
        <x:f>IF(A11&lt;=Simulador!$B$11,I10*(1+Simulador!$D$20),"")</x:f>
        <x:v>10721.353521070101</x:v>
      </x:c>
      <x:c r="J11" s="159" t="n">
        <x:f>IF(A11&lt;=Simulador!$B$11,I11-Simulador!$B$6,"")</x:f>
        <x:v>721.3535210701011</x:v>
      </x:c>
      <x:c r="K11" s="159" t="n">
        <x:f>IF(A11&lt;=Simulador!$B$11,(J11-MAX(J11,0)*Simulador!$B$12-Simulador!$B$14)-(H11-Simulador!$B$13),"")</x:f>
        <x:v>-485.2986361082161</x:v>
      </x:c>
    </x:row>
    <x:row r="12">
      <x:c r="A12" s="76" t="n">
        <x:f>A11+1</x:f>
        <x:v>8</x:v>
      </x:c>
      <x:c r="B12" s="159" t="n">
        <x:f>IF(A12&lt;=Simulador!$B$11,MAX(0,B11+D12-MIN(Simulador!$B$27,B11+D12)),"")</x:f>
        <x:v>20151.117513846566</x:v>
      </x:c>
      <x:c r="C12" s="159" t="n">
        <x:f>IF(A12&lt;=Simulador!$B$11,MAX(0,C11+E12-MIN(Simulador!$B$27,C11+E12)),"")</x:f>
        <x:v>8886.191647893496</x:v>
      </x:c>
      <x:c r="D12" s="159" t="n">
        <x:f>IF(A12&lt;=Simulador!$B$11,B11*Simulador!$B$25,"")</x:f>
        <x:v>311.8391750814763</x:v>
      </x:c>
      <x:c r="E12" s="159" t="n">
        <x:f>IF(A12&lt;=Simulador!$B$11,C11*Simulador!$B$25,"")</x:f>
        <x:v>145.3624381462093</x:v>
      </x:c>
      <x:c r="F12" s="159" t="n">
        <x:f>IF(A12&lt;=Simulador!$B$11,F11+D12,"")</x:f>
        <x:v>2751.117513846567</x:v>
      </x:c>
      <x:c r="G12" s="159" t="n">
        <x:f>IF(A12&lt;=Simulador!$B$11,G11+E12,"")</x:f>
        <x:v>1486.191647893498</x:v>
      </x:c>
      <x:c r="H12" s="159" t="n">
        <x:f>IF(A12&lt;=Simulador!$B$11,F12-G12,"")</x:f>
        <x:v>1264.925865953069</x:v>
      </x:c>
      <x:c r="I12" s="159" t="n">
        <x:f>IF(A12&lt;=Simulador!$B$11,I11*(1+Simulador!$D$20),"")</x:f>
        <x:v>10828.567056280803</x:v>
      </x:c>
      <x:c r="J12" s="159" t="n">
        <x:f>IF(A12&lt;=Simulador!$B$11,I12-Simulador!$B$6,"")</x:f>
        <x:v>828.5670562808027</x:v>
      </x:c>
      <x:c r="K12" s="159" t="n">
        <x:f>IF(A12&lt;=Simulador!$B$11,(J12-MAX(J12,0)*Simulador!$B$12-Simulador!$B$14)-(H12-Simulador!$B$13),"")</x:f>
        <x:v>-560.6438681143867</x:v>
      </x:c>
    </x:row>
    <x:row r="13">
      <x:c r="A13" s="76" t="n">
        <x:f>A12+1</x:f>
        <x:v>9</x:v>
      </x:c>
      <x:c r="B13" s="159" t="n">
        <x:f>IF(A13&lt;=Simulador!$B$11,MAX(0,B12+D13-MIN(Simulador!$B$27,B12+D13)),"")</x:f>
        <x:v>19503.384276554265</x:v>
      </x:c>
      <x:c r="C13" s="159" t="n">
        <x:f>IF(A13&lt;=Simulador!$B$11,MAX(0,C12+E13-MIN(Simulador!$B$27,C12+E13)),"")</x:f>
        <x:v>8069.4845226119</x:v>
      </x:c>
      <x:c r="D13" s="159" t="n">
        <x:f>IF(A13&lt;=Simulador!$B$11,B12*Simulador!$B$25,"")</x:f>
        <x:v>302.2667627076985</x:v>
      </x:c>
      <x:c r="E13" s="159" t="n">
        <x:f>IF(A13&lt;=Simulador!$B$11,C12*Simulador!$B$25,"")</x:f>
        <x:v>133.29287471840243</x:v>
      </x:c>
      <x:c r="F13" s="159" t="n">
        <x:f>IF(A13&lt;=Simulador!$B$11,F12+D13,"")</x:f>
        <x:v>3053.3842765542654</x:v>
      </x:c>
      <x:c r="G13" s="159" t="n">
        <x:f>IF(A13&lt;=Simulador!$B$11,G12+E13,"")</x:f>
        <x:v>1619.4845226119003</x:v>
      </x:c>
      <x:c r="H13" s="159" t="n">
        <x:f>IF(A13&lt;=Simulador!$B$11,F13-G13,"")</x:f>
        <x:v>1433.8997539423651</x:v>
      </x:c>
      <x:c r="I13" s="159" t="n">
        <x:f>IF(A13&lt;=Simulador!$B$11,I12*(1+Simulador!$D$20),"")</x:f>
        <x:v>10936.85272684361</x:v>
      </x:c>
      <x:c r="J13" s="159" t="n">
        <x:f>IF(A13&lt;=Simulador!$B$11,I13-Simulador!$B$6,"")</x:f>
        <x:v>936.8527268436101</x:v>
      </x:c>
      <x:c r="K13" s="159" t="n">
        <x:f>IF(A13&lt;=Simulador!$B$11,(J13-MAX(J13,0)*Simulador!$B$12-Simulador!$B$14)-(H13-Simulador!$B$13),"")</x:f>
        <x:v>-637.5749361252965</x:v>
      </x:c>
    </x:row>
    <x:row r="14">
      <x:c r="A14" s="76" t="n">
        <x:f>A13+1</x:f>
        <x:v>10</x:v>
      </x:c>
      <x:c r="B14" s="159" t="n">
        <x:f>IF(A14&lt;=Simulador!$B$11,MAX(0,B13+D14-MIN(Simulador!$B$27,B13+D14)),"")</x:f>
        <x:v>18845.935040702578</x:v>
      </x:c>
      <x:c r="C14" s="159" t="n">
        <x:f>IF(A14&lt;=Simulador!$B$11,MAX(0,C13+E14-MIN(Simulador!$B$27,C13+E14)),"")</x:f>
        <x:v>7240.526790451078</x:v>
      </x:c>
      <x:c r="D14" s="159" t="n">
        <x:f>IF(A14&lt;=Simulador!$B$11,B13*Simulador!$B$25,"")</x:f>
        <x:v>292.550764148314</x:v>
      </x:c>
      <x:c r="E14" s="159" t="n">
        <x:f>IF(A14&lt;=Simulador!$B$11,C13*Simulador!$B$25,"")</x:f>
        <x:v>121.04226783917849</x:v>
      </x:c>
      <x:c r="F14" s="159" t="n">
        <x:f>IF(A14&lt;=Simulador!$B$11,F13+D14,"")</x:f>
        <x:v>3345.9350407025795</x:v>
      </x:c>
      <x:c r="G14" s="159" t="n">
        <x:f>IF(A14&lt;=Simulador!$B$11,G13+E14,"")</x:f>
        <x:v>1740.5267904510788</x:v>
      </x:c>
      <x:c r="H14" s="159" t="n">
        <x:f>IF(A14&lt;=Simulador!$B$11,F14-G14,"")</x:f>
        <x:v>1605.4082502515007</x:v>
      </x:c>
      <x:c r="I14" s="159" t="n">
        <x:f>IF(A14&lt;=Simulador!$B$11,I13*(1+Simulador!$D$20),"")</x:f>
        <x:v>11046.221254112046</x:v>
      </x:c>
      <x:c r="J14" s="159" t="n">
        <x:f>IF(A14&lt;=Simulador!$B$11,I14-Simulador!$B$6,"")</x:f>
        <x:v>1046.2212541120462</x:v>
      </x:c>
      <x:c r="K14" s="159" t="n">
        <x:f>IF(A14&lt;=Simulador!$B$11,(J14-MAX(J14,0)*Simulador!$B$12-Simulador!$B$14)-(H14-Simulador!$B$13),"")</x:f>
        <x:v>-716.1201842562615</x:v>
      </x:c>
    </x:row>
    <x:row r="15">
      <x:c r="A15" s="76" t="n">
        <x:f>A14+1</x:f>
        <x:v>11</x:v>
      </x:c>
      <x:c r="B15" s="159" t="n">
        <x:f>IF(A15&lt;=Simulador!$B$11,MAX(0,B14+D15-MIN(Simulador!$B$27,B14+D15)),"")</x:f>
        <x:v>18178.624066313118</x:v>
      </x:c>
      <x:c r="C15" s="159" t="n">
        <x:f>IF(A15&lt;=Simulador!$B$11,MAX(0,C14+E15-MIN(Simulador!$B$27,C14+E15)),"")</x:f>
        <x:v>6399.1346923078445</x:v>
      </x:c>
      <x:c r="D15" s="159" t="n">
        <x:f>IF(A15&lt;=Simulador!$B$11,B14*Simulador!$B$25,"")</x:f>
        <x:v>282.68902561053864</x:v>
      </x:c>
      <x:c r="E15" s="159" t="n">
        <x:f>IF(A15&lt;=Simulador!$B$11,C14*Simulador!$B$25,"")</x:f>
        <x:v>108.60790185676618</x:v>
      </x:c>
      <x:c r="F15" s="159" t="n">
        <x:f>IF(A15&lt;=Simulador!$B$11,F14+D15,"")</x:f>
        <x:v>3628.624066313118</x:v>
      </x:c>
      <x:c r="G15" s="159" t="n">
        <x:f>IF(A15&lt;=Simulador!$B$11,G14+E15,"")</x:f>
        <x:v>1849.134692307845</x:v>
      </x:c>
      <x:c r="H15" s="159" t="n">
        <x:f>IF(A15&lt;=Simulador!$B$11,F15-G15,"")</x:f>
        <x:v>1779.489374005273</x:v>
      </x:c>
      <x:c r="I15" s="159" t="n">
        <x:f>IF(A15&lt;=Simulador!$B$11,I14*(1+Simulador!$D$20),"")</x:f>
        <x:v>11156.683466653167</x:v>
      </x:c>
      <x:c r="J15" s="159" t="n">
        <x:f>IF(A15&lt;=Simulador!$B$11,I15-Simulador!$B$6,"")</x:f>
        <x:v>1156.6834666531668</x:v>
      </x:c>
      <x:c r="K15" s="159" t="n">
        <x:f>IF(A15&lt;=Simulador!$B$11,(J15-MAX(J15,0)*Simulador!$B$12-Simulador!$B$14)-(H15-Simulador!$B$13),"")</x:f>
        <x:v>-796.3084273500813</x:v>
      </x:c>
    </x:row>
    <x:row r="16">
      <x:c r="A16" s="76" t="n">
        <x:f>A15+1</x:f>
        <x:v>12</x:v>
      </x:c>
      <x:c r="B16" s="159" t="n">
        <x:f>IF(A16&lt;=Simulador!$B$11,MAX(0,B15+D16-MIN(Simulador!$B$27,B15+D16)),"")</x:f>
        <x:v>17501.303427307816</x:v>
      </x:c>
      <x:c r="C16" s="159" t="n">
        <x:f>IF(A16&lt;=Simulador!$B$11,MAX(0,C15+E16-MIN(Simulador!$B$27,C15+E16)),"")</x:f>
        <x:v>5545.121712692462</x:v>
      </x:c>
      <x:c r="D16" s="159" t="n">
        <x:f>IF(A16&lt;=Simulador!$B$11,B15*Simulador!$B$25,"")</x:f>
        <x:v>272.67936099469676</x:v>
      </x:c>
      <x:c r="E16" s="159" t="n">
        <x:f>IF(A16&lt;=Simulador!$B$11,C15*Simulador!$B$25,"")</x:f>
        <x:v>95.98702038461767</x:v>
      </x:c>
      <x:c r="F16" s="159" t="n">
        <x:f>IF(A16&lt;=Simulador!$B$11,F15+D16,"")</x:f>
        <x:v>3901.3034273078147</x:v>
      </x:c>
      <x:c r="G16" s="159" t="n">
        <x:f>IF(A16&lt;=Simulador!$B$11,G15+E16,"")</x:f>
        <x:v>1945.1217126924626</x:v>
      </x:c>
      <x:c r="H16" s="159" t="n">
        <x:f>IF(A16&lt;=Simulador!$B$11,F16-G16,"")</x:f>
        <x:v>1956.1817146153521</x:v>
      </x:c>
      <x:c r="I16" s="159" t="n">
        <x:f>IF(A16&lt;=Simulador!$B$11,I15*(1+Simulador!$D$20),"")</x:f>
        <x:v>11268.250301319698</x:v>
      </x:c>
      <x:c r="J16" s="159" t="n">
        <x:f>IF(A16&lt;=Simulador!$B$11,I16-Simulador!$B$6,"")</x:f>
        <x:v>1268.2503013196983</x:v>
      </x:c>
      <x:c r="K16" s="159" t="n">
        <x:f>IF(A16&lt;=Simulador!$B$11,(J16-MAX(J16,0)*Simulador!$B$12-Simulador!$B$14)-(H16-Simulador!$B$13),"")</x:f>
        <x:v>-878.1689584936084</x:v>
      </x:c>
    </x:row>
    <x:row r="17">
      <x:c r="A17" s="76" t="n">
        <x:f>A16+1</x:f>
        <x:v>13</x:v>
      </x:c>
      <x:c r="B17" s="159" t="n">
        <x:f>IF(A17&lt;=Simulador!$B$11,MAX(0,B16+D17-MIN(Simulador!$B$27,B16+D17)),"")</x:f>
        <x:v>16813.82297871743</x:v>
      </x:c>
      <x:c r="C17" s="159" t="n">
        <x:f>IF(A17&lt;=Simulador!$B$11,MAX(0,C16+E17-MIN(Simulador!$B$27,C16+E17)),"")</x:f>
        <x:v>4678.298538382849</x:v>
      </x:c>
      <x:c r="D17" s="159" t="n">
        <x:f>IF(A17&lt;=Simulador!$B$11,B16*Simulador!$B$25,"")</x:f>
        <x:v>262.51955140961724</x:v>
      </x:c>
      <x:c r="E17" s="159" t="n">
        <x:f>IF(A17&lt;=Simulador!$B$11,C16*Simulador!$B$25,"")</x:f>
        <x:v>83.17682569038693</x:v>
      </x:c>
      <x:c r="F17" s="159" t="n">
        <x:f>IF(A17&lt;=Simulador!$B$11,F16+D17,"")</x:f>
        <x:v>4163.822978717432</x:v>
      </x:c>
      <x:c r="G17" s="159" t="n">
        <x:f>IF(A17&lt;=Simulador!$B$11,G16+E17,"")</x:f>
        <x:v>2028.2985383828495</x:v>
      </x:c>
      <x:c r="H17" s="159" t="n">
        <x:f>IF(A17&lt;=Simulador!$B$11,F17-G17,"")</x:f>
        <x:v>2135.524440334583</x:v>
      </x:c>
      <x:c r="I17" s="159" t="n">
        <x:f>IF(A17&lt;=Simulador!$B$11,I16*(1+Simulador!$D$20),"")</x:f>
        <x:v>11380.932804332895</x:v>
      </x:c>
      <x:c r="J17" s="159" t="n">
        <x:f>IF(A17&lt;=Simulador!$B$11,I17-Simulador!$B$6,"")</x:f>
        <x:v>1380.932804332895</x:v>
      </x:c>
      <x:c r="K17" s="159" t="n">
        <x:f>IF(A17&lt;=Simulador!$B$11,(J17-MAX(J17,0)*Simulador!$B$12-Simulador!$B$14)-(H17-Simulador!$B$13),"")</x:f>
        <x:v>-961.731556651622</x:v>
      </x:c>
    </x:row>
    <x:row r="18">
      <x:c r="A18" s="76" t="n">
        <x:f>A17+1</x:f>
        <x:v>14</x:v>
      </x:c>
      <x:c r="B18" s="159" t="n">
        <x:f>IF(A18&lt;=Simulador!$B$11,MAX(0,B17+D18-MIN(Simulador!$B$27,B17+D18)),"")</x:f>
        <x:v>16116.030323398194</x:v>
      </x:c>
      <x:c r="C18" s="159" t="n">
        <x:f>IF(A18&lt;=Simulador!$B$11,MAX(0,C17+E18-MIN(Simulador!$B$27,C17+E18)),"")</x:f>
        <x:v>3798.4730164585917</x:v>
      </x:c>
      <x:c r="D18" s="159" t="n">
        <x:f>IF(A18&lt;=Simulador!$B$11,B17*Simulador!$B$25,"")</x:f>
        <x:v>252.20734468076145</x:v>
      </x:c>
      <x:c r="E18" s="159" t="n">
        <x:f>IF(A18&lt;=Simulador!$B$11,C17*Simulador!$B$25,"")</x:f>
        <x:v>70.17447807574273</x:v>
      </x:c>
      <x:c r="F18" s="159" t="n">
        <x:f>IF(A18&lt;=Simulador!$B$11,F17+D18,"")</x:f>
        <x:v>4416.030323398194</x:v>
      </x:c>
      <x:c r="G18" s="159" t="n">
        <x:f>IF(A18&lt;=Simulador!$B$11,G17+E18,"")</x:f>
        <x:v>2098.473016458592</x:v>
      </x:c>
      <x:c r="H18" s="159" t="n">
        <x:f>IF(A18&lt;=Simulador!$B$11,F18-G18,"")</x:f>
        <x:v>2317.557306939602</x:v>
      </x:c>
      <x:c r="I18" s="159" t="n">
        <x:f>IF(A18&lt;=Simulador!$B$11,I17*(1+Simulador!$D$20),"")</x:f>
        <x:v>11494.742132376225</x:v>
      </x:c>
      <x:c r="J18" s="159" t="n">
        <x:f>IF(A18&lt;=Simulador!$B$11,I18-Simulador!$B$6,"")</x:f>
        <x:v>1494.7421323762246</x:v>
      </x:c>
      <x:c r="K18" s="159" t="n">
        <x:f>IF(A18&lt;=Simulador!$B$11,(J18-MAX(J18,0)*Simulador!$B$12-Simulador!$B$14)-(H18-Simulador!$B$13),"")</x:f>
        <x:v>-1047.026494419811</x:v>
      </x:c>
    </x:row>
    <x:row r="19">
      <x:c r="A19" s="76" t="n">
        <x:f>A18+1</x:f>
        <x:v>15</x:v>
      </x:c>
      <x:c r="B19" s="159" t="n">
        <x:f>IF(A19&lt;=Simulador!$B$11,MAX(0,B18+D19-MIN(Simulador!$B$27,B18+D19)),"")</x:f>
        <x:v>15407.770778249167</x:v>
      </x:c>
      <x:c r="C19" s="159" t="n">
        <x:f>IF(A19&lt;=Simulador!$B$11,MAX(0,C18+E19-MIN(Simulador!$B$27,C18+E19)),"")</x:f>
        <x:v>2905.4501117054706</x:v>
      </x:c>
      <x:c r="D19" s="159" t="n">
        <x:f>IF(A19&lt;=Simulador!$B$11,B18*Simulador!$B$25,"")</x:f>
        <x:v>241.7404548509729</x:v>
      </x:c>
      <x:c r="E19" s="159" t="n">
        <x:f>IF(A19&lt;=Simulador!$B$11,C18*Simulador!$B$25,"")</x:f>
        <x:v>56.977095246878875</x:v>
      </x:c>
      <x:c r="F19" s="159" t="n">
        <x:f>IF(A19&lt;=Simulador!$B$11,F18+D19,"")</x:f>
        <x:v>4657.770778249167</x:v>
      </x:c>
      <x:c r="G19" s="159" t="n">
        <x:f>IF(A19&lt;=Simulador!$B$11,G18+E19,"")</x:f>
        <x:v>2155.450111705471</x:v>
      </x:c>
      <x:c r="H19" s="159" t="n">
        <x:f>IF(A19&lt;=Simulador!$B$11,F19-G19,"")</x:f>
        <x:v>2502.320666543696</x:v>
      </x:c>
      <x:c r="I19" s="159" t="n">
        <x:f>IF(A19&lt;=Simulador!$B$11,I18*(1+Simulador!$D$20),"")</x:f>
        <x:v>11609.689553699987</x:v>
      </x:c>
      <x:c r="J19" s="159" t="n">
        <x:f>IF(A19&lt;=Simulador!$B$11,I19-Simulador!$B$6,"")</x:f>
        <x:v>1609.6895536999873</x:v>
      </x:c>
      <x:c r="K19" s="159" t="n">
        <x:f>IF(A19&lt;=Simulador!$B$11,(J19-MAX(J19,0)*Simulador!$B$12-Simulador!$B$14)-(H19-Simulador!$B$13),"")</x:f>
        <x:v>-1134.084545898707</x:v>
      </x:c>
    </x:row>
    <x:row r="20">
      <x:c r="A20" s="76" t="n">
        <x:f>A19+1</x:f>
        <x:v>16</x:v>
      </x:c>
      <x:c r="B20" s="159" t="n">
        <x:f>IF(A20&lt;=Simulador!$B$11,MAX(0,B19+D20-MIN(Simulador!$B$27,B19+D20)),"")</x:f>
        <x:v>14688.887339922905</x:v>
      </x:c>
      <x:c r="C20" s="159" t="n">
        <x:f>IF(A20&lt;=Simulador!$B$11,MAX(0,C19+E20-MIN(Simulador!$B$27,C19+E20)),"")</x:f>
        <x:v>1999.0318633810525</x:v>
      </x:c>
      <x:c r="D20" s="159" t="n">
        <x:f>IF(A20&lt;=Simulador!$B$11,B19*Simulador!$B$25,"")</x:f>
        <x:v>231.1165616737375</x:v>
      </x:c>
      <x:c r="E20" s="159" t="n">
        <x:f>IF(A20&lt;=Simulador!$B$11,C19*Simulador!$B$25,"")</x:f>
        <x:v>43.581751675582055</x:v>
      </x:c>
      <x:c r="F20" s="159" t="n">
        <x:f>IF(A20&lt;=Simulador!$B$11,F19+D20,"")</x:f>
        <x:v>4888.887339922904</x:v>
      </x:c>
      <x:c r="G20" s="159" t="n">
        <x:f>IF(A20&lt;=Simulador!$B$11,G19+E20,"")</x:f>
        <x:v>2199.031863381053</x:v>
      </x:c>
      <x:c r="H20" s="159" t="n">
        <x:f>IF(A20&lt;=Simulador!$B$11,F20-G20,"")</x:f>
        <x:v>2689.855476541851</x:v>
      </x:c>
      <x:c r="I20" s="159" t="n">
        <x:f>IF(A20&lt;=Simulador!$B$11,I19*(1+Simulador!$D$20),"")</x:f>
        <x:v>11725.786449236988</x:v>
      </x:c>
      <x:c r="J20" s="159" t="n">
        <x:f>IF(A20&lt;=Simulador!$B$11,I20-Simulador!$B$6,"")</x:f>
        <x:v>1725.7864492369881</x:v>
      </x:c>
      <x:c r="K20" s="159" t="n">
        <x:f>IF(A20&lt;=Simulador!$B$11,(J20-MAX(J20,0)*Simulador!$B$12-Simulador!$B$14)-(H20-Simulador!$B$13),"")</x:f>
        <x:v>-1222.9369946904112</x:v>
      </x:c>
    </x:row>
    <x:row r="21">
      <x:c r="A21" s="76" t="n">
        <x:f>A20+1</x:f>
        <x:v>17</x:v>
      </x:c>
      <x:c r="B21" s="159" t="n">
        <x:f>IF(A21&lt;=Simulador!$B$11,MAX(0,B20+D21-MIN(Simulador!$B$27,B20+D21)),"")</x:f>
        <x:v>13959.220650021749</x:v>
      </x:c>
      <x:c r="C21" s="159" t="n">
        <x:f>IF(A21&lt;=Simulador!$B$11,MAX(0,C20+E21-MIN(Simulador!$B$27,C20+E21)),"")</x:f>
        <x:v>1079.0173413317682</x:v>
      </x:c>
      <x:c r="D21" s="159" t="n">
        <x:f>IF(A21&lt;=Simulador!$B$11,B20*Simulador!$B$25,"")</x:f>
        <x:v>220.33331009884355</x:v>
      </x:c>
      <x:c r="E21" s="159" t="n">
        <x:f>IF(A21&lt;=Simulador!$B$11,C20*Simulador!$B$25,"")</x:f>
        <x:v>29.985477950715786</x:v>
      </x:c>
      <x:c r="F21" s="159" t="n">
        <x:f>IF(A21&lt;=Simulador!$B$11,F20+D21,"")</x:f>
        <x:v>5109.220650021748</x:v>
      </x:c>
      <x:c r="G21" s="159" t="n">
        <x:f>IF(A21&lt;=Simulador!$B$11,G20+E21,"")</x:f>
        <x:v>2229.017341331769</x:v>
      </x:c>
      <x:c r="H21" s="159" t="n">
        <x:f>IF(A21&lt;=Simulador!$B$11,F21-G21,"")</x:f>
        <x:v>2880.203308689979</x:v>
      </x:c>
      <x:c r="I21" s="159" t="n">
        <x:f>IF(A21&lt;=Simulador!$B$11,I20*(1+Simulador!$D$20),"")</x:f>
        <x:v>11843.044313729359</x:v>
      </x:c>
      <x:c r="J21" s="159" t="n">
        <x:f>IF(A21&lt;=Simulador!$B$11,I21-Simulador!$B$6,"")</x:f>
        <x:v>1843.0443137293587</x:v>
      </x:c>
      <x:c r="K21" s="159" t="n">
        <x:f>IF(A21&lt;=Simulador!$B$11,(J21-MAX(J21,0)*Simulador!$B$12-Simulador!$B$14)-(H21-Simulador!$B$13),"")</x:f>
        <x:v>-1313.6156420200243</x:v>
      </x:c>
    </x:row>
    <x:row r="22">
      <x:c r="A22" s="76" t="n">
        <x:f>A21+1</x:f>
        <x:v>18</x:v>
      </x:c>
      <x:c r="B22" s="159" t="n">
        <x:f>IF(A22&lt;=Simulador!$B$11,MAX(0,B21+D22-MIN(Simulador!$B$27,B21+D22)),"")</x:f>
        <x:v>13218.608959772075</x:v>
      </x:c>
      <x:c r="C22" s="159" t="n">
        <x:f>IF(A22&lt;=Simulador!$B$11,MAX(0,C21+E22-MIN(Simulador!$B$27,C21+E22)),"")</x:f>
        <x:v>145.2026014517446</x:v>
      </x:c>
      <x:c r="D22" s="159" t="n">
        <x:f>IF(A22&lt;=Simulador!$B$11,B21*Simulador!$B$25,"")</x:f>
        <x:v>209.38830975032621</x:v>
      </x:c>
      <x:c r="E22" s="159" t="n">
        <x:f>IF(A22&lt;=Simulador!$B$11,C21*Simulador!$B$25,"")</x:f>
        <x:v>16.185260119976522</x:v>
      </x:c>
      <x:c r="F22" s="159" t="n">
        <x:f>IF(A22&lt;=Simulador!$B$11,F21+D22,"")</x:f>
        <x:v>5318.608959772074</x:v>
      </x:c>
      <x:c r="G22" s="159" t="n">
        <x:f>IF(A22&lt;=Simulador!$B$11,G21+E22,"")</x:f>
        <x:v>2245.2026014517455</x:v>
      </x:c>
      <x:c r="H22" s="159" t="n">
        <x:f>IF(A22&lt;=Simulador!$B$11,F22-G22,"")</x:f>
        <x:v>3073.4063583203283</x:v>
      </x:c>
      <x:c r="I22" s="159" t="n">
        <x:f>IF(A22&lt;=Simulador!$B$11,I21*(1+Simulador!$D$20),"")</x:f>
        <x:v>11961.474756866652</x:v>
      </x:c>
      <x:c r="J22" s="159" t="n">
        <x:f>IF(A22&lt;=Simulador!$B$11,I22-Simulador!$B$6,"")</x:f>
        <x:v>1961.4747568666517</x:v>
      </x:c>
      <x:c r="K22" s="159" t="n">
        <x:f>IF(A22&lt;=Simulador!$B$11,(J22-MAX(J22,0)*Simulador!$B$12-Simulador!$B$14)-(H22-Simulador!$B$13),"")</x:f>
        <x:v>-1406.1528149836745</x:v>
      </x:c>
    </x:row>
    <x:row r="23">
      <x:c r="A23" s="76" t="n">
        <x:f>A22+1</x:f>
        <x:v>19</x:v>
      </x:c>
      <x:c r="B23" s="159" t="n">
        <x:f>IF(A23&lt;=Simulador!$B$11,MAX(0,B22+D23-MIN(Simulador!$B$27,B22+D23)),"")</x:f>
        <x:v>12466.888094168657</x:v>
      </x:c>
      <x:c r="C23" s="159" t="n">
        <x:f>IF(A23&lt;=Simulador!$B$11,MAX(0,C22+E23-MIN(Simulador!$B$27,C22+E23)),"")</x:f>
        <x:v>0</x:v>
      </x:c>
      <x:c r="D23" s="159" t="n">
        <x:f>IF(A23&lt;=Simulador!$B$11,B22*Simulador!$B$25,"")</x:f>
        <x:v>198.27913439658113</x:v>
      </x:c>
      <x:c r="E23" s="159" t="n">
        <x:f>IF(A23&lt;=Simulador!$B$11,C22*Simulador!$B$25,"")</x:f>
        <x:v>2.178039021776169</x:v>
      </x:c>
      <x:c r="F23" s="159" t="n">
        <x:f>IF(A23&lt;=Simulador!$B$11,F22+D23,"")</x:f>
        <x:v>5516.888094168655</x:v>
      </x:c>
      <x:c r="G23" s="159" t="n">
        <x:f>IF(A23&lt;=Simulador!$B$11,G22+E23,"")</x:f>
        <x:v>2247.380640473522</x:v>
      </x:c>
      <x:c r="H23" s="159" t="n">
        <x:f>IF(A23&lt;=Simulador!$B$11,F23-G23,"")</x:f>
        <x:v>3269.507453695133</x:v>
      </x:c>
      <x:c r="I23" s="159" t="n">
        <x:f>IF(A23&lt;=Simulador!$B$11,I22*(1+Simulador!$D$20),"")</x:f>
        <x:v>12081.089504435318</x:v>
      </x:c>
      <x:c r="J23" s="159" t="n">
        <x:f>IF(A23&lt;=Simulador!$B$11,I23-Simulador!$B$6,"")</x:f>
        <x:v>2081.0895044353183</x:v>
      </x:c>
      <x:c r="K23" s="159" t="n">
        <x:f>IF(A23&lt;=Simulador!$B$11,(J23-MAX(J23,0)*Simulador!$B$12-Simulador!$B$14)-(H23-Simulador!$B$13),"")</x:f>
        <x:v>-1500.5813749251124</x:v>
      </x:c>
    </x:row>
    <x:row r="24">
      <x:c r="A24" s="76" t="n">
        <x:f>A23+1</x:f>
        <x:v>20</x:v>
      </x:c>
      <x:c r="B24" s="159" t="n">
        <x:f>IF(A24&lt;=Simulador!$B$11,MAX(0,B23+D24-MIN(Simulador!$B$27,B23+D24)),"")</x:f>
        <x:v>11703.891415581187</x:v>
      </x:c>
      <x:c r="C24" s="159" t="n">
        <x:f>IF(A24&lt;=Simulador!$B$11,MAX(0,C23+E24-MIN(Simulador!$B$27,C23+E24)),"")</x:f>
        <x:v>0</x:v>
      </x:c>
      <x:c r="D24" s="159" t="n">
        <x:f>IF(A24&lt;=Simulador!$B$11,B23*Simulador!$B$25,"")</x:f>
        <x:v>187.00332141252983</x:v>
      </x:c>
      <x:c r="E24" s="159" t="n">
        <x:f>IF(A24&lt;=Simulador!$B$11,C23*Simulador!$B$25,"")</x:f>
        <x:v>0</x:v>
      </x:c>
      <x:c r="F24" s="159" t="n">
        <x:f>IF(A24&lt;=Simulador!$B$11,F23+D24,"")</x:f>
        <x:v>5703.891415581184</x:v>
      </x:c>
      <x:c r="G24" s="159" t="n">
        <x:f>IF(A24&lt;=Simulador!$B$11,G23+E24,"")</x:f>
        <x:v>2247.380640473522</x:v>
      </x:c>
      <x:c r="H24" s="159" t="n">
        <x:f>IF(A24&lt;=Simulador!$B$11,F24-G24,"")</x:f>
        <x:v>3456.5107751076625</x:v>
      </x:c>
      <x:c r="I24" s="159" t="n">
        <x:f>IF(A24&lt;=Simulador!$B$11,I23*(1+Simulador!$D$20),"")</x:f>
        <x:v>12201.900399479671</x:v>
      </x:c>
      <x:c r="J24" s="159" t="n">
        <x:f>IF(A24&lt;=Simulador!$B$11,I24-Simulador!$B$6,"")</x:f>
        <x:v>2201.9003994796713</x:v>
      </x:c>
      <x:c r="K24" s="159" t="n">
        <x:f>IF(A24&lt;=Simulador!$B$11,(J24-MAX(J24,0)*Simulador!$B$12-Simulador!$B$14)-(H24-Simulador!$B$13),"")</x:f>
        <x:v>-1584.895435549942</x:v>
      </x:c>
    </x:row>
    <x:row r="25">
      <x:c r="A25" s="76" t="n">
        <x:f>A24+1</x:f>
        <x:v>21</x:v>
      </x:c>
      <x:c r="B25" s="159" t="n">
        <x:f>IF(A25&lt;=Simulador!$B$11,MAX(0,B24+D25-MIN(Simulador!$B$27,B24+D25)),"")</x:f>
        <x:v>10929.449786814905</x:v>
      </x:c>
      <x:c r="C25" s="159" t="n">
        <x:f>IF(A25&lt;=Simulador!$B$11,MAX(0,C24+E25-MIN(Simulador!$B$27,C24+E25)),"")</x:f>
        <x:v>0</x:v>
      </x:c>
      <x:c r="D25" s="159" t="n">
        <x:f>IF(A25&lt;=Simulador!$B$11,B24*Simulador!$B$25,"")</x:f>
        <x:v>175.5583712337178</x:v>
      </x:c>
      <x:c r="E25" s="159" t="n">
        <x:f>IF(A25&lt;=Simulador!$B$11,C24*Simulador!$B$25,"")</x:f>
        <x:v>0</x:v>
      </x:c>
      <x:c r="F25" s="159" t="n">
        <x:f>IF(A25&lt;=Simulador!$B$11,F24+D25,"")</x:f>
        <x:v>5879.449786814902</x:v>
      </x:c>
      <x:c r="G25" s="159" t="n">
        <x:f>IF(A25&lt;=Simulador!$B$11,G24+E25,"")</x:f>
        <x:v>2247.380640473522</x:v>
      </x:c>
      <x:c r="H25" s="159" t="n">
        <x:f>IF(A25&lt;=Simulador!$B$11,F25-G25,"")</x:f>
        <x:v>3632.06914634138</x:v>
      </x:c>
      <x:c r="I25" s="159" t="n">
        <x:f>IF(A25&lt;=Simulador!$B$11,I24*(1+Simulador!$D$20),"")</x:f>
        <x:v>12323.919403474469</x:v>
      </x:c>
      <x:c r="J25" s="159" t="n">
        <x:f>IF(A25&lt;=Simulador!$B$11,I25-Simulador!$B$6,"")</x:f>
        <x:v>2323.9194034744687</x:v>
      </x:c>
      <x:c r="K25" s="159" t="n">
        <x:f>IF(A25&lt;=Simulador!$B$11,(J25-MAX(J25,0)*Simulador!$B$12-Simulador!$B$14)-(H25-Simulador!$B$13),"")</x:f>
        <x:v>-1656.7376533880815</x:v>
      </x:c>
    </x:row>
    <x:row r="26">
      <x:c r="A26" s="76" t="n">
        <x:f>A25+1</x:f>
        <x:v>22</x:v>
      </x:c>
      <x:c r="B26" s="159" t="n">
        <x:f>IF(A26&lt;=Simulador!$B$11,MAX(0,B25+D26-MIN(Simulador!$B$27,B25+D26)),"")</x:f>
        <x:v>10143.391533617129</x:v>
      </x:c>
      <x:c r="C26" s="159" t="n">
        <x:f>IF(A26&lt;=Simulador!$B$11,MAX(0,C25+E26-MIN(Simulador!$B$27,C25+E26)),"")</x:f>
        <x:v>0</x:v>
      </x:c>
      <x:c r="D26" s="159" t="n">
        <x:f>IF(A26&lt;=Simulador!$B$11,B25*Simulador!$B$25,"")</x:f>
        <x:v>163.94174680222358</x:v>
      </x:c>
      <x:c r="E26" s="159" t="n">
        <x:f>IF(A26&lt;=Simulador!$B$11,C25*Simulador!$B$25,"")</x:f>
        <x:v>0</x:v>
      </x:c>
      <x:c r="F26" s="159" t="n">
        <x:f>IF(A26&lt;=Simulador!$B$11,F25+D26,"")</x:f>
        <x:v>6043.391533617126</x:v>
      </x:c>
      <x:c r="G26" s="159" t="n">
        <x:f>IF(A26&lt;=Simulador!$B$11,G25+E26,"")</x:f>
        <x:v>2247.380640473522</x:v>
      </x:c>
      <x:c r="H26" s="159" t="n">
        <x:f>IF(A26&lt;=Simulador!$B$11,F26-G26,"")</x:f>
        <x:v>3796.010893143604</x:v>
      </x:c>
      <x:c r="I26" s="159" t="n">
        <x:f>IF(A26&lt;=Simulador!$B$11,I25*(1+Simulador!$D$20),"")</x:f>
        <x:v>12447.158597509213</x:v>
      </x:c>
      <x:c r="J26" s="159" t="n">
        <x:f>IF(A26&lt;=Simulador!$B$11,I26-Simulador!$B$6,"")</x:f>
        <x:v>2447.158597509213</x:v>
      </x:c>
      <x:c r="K26" s="159" t="n">
        <x:f>IF(A26&lt;=Simulador!$B$11,(J26-MAX(J26,0)*Simulador!$B$12-Simulador!$B$14)-(H26-Simulador!$B$13),"")</x:f>
        <x:v>-1715.9260852607727</x:v>
      </x:c>
    </x:row>
    <x:row r="27">
      <x:c r="A27" s="76" t="n">
        <x:f>A26+1</x:f>
        <x:v>23</x:v>
      </x:c>
      <x:c r="B27" s="159" t="n">
        <x:f>IF(A27&lt;=Simulador!$B$11,MAX(0,B26+D27-MIN(Simulador!$B$27,B26+D27)),"")</x:f>
        <x:v>9345.542406621385</x:v>
      </x:c>
      <x:c r="C27" s="159" t="n">
        <x:f>IF(A27&lt;=Simulador!$B$11,MAX(0,C26+E27-MIN(Simulador!$B$27,C26+E27)),"")</x:f>
        <x:v>0</x:v>
      </x:c>
      <x:c r="D27" s="159" t="n">
        <x:f>IF(A27&lt;=Simulador!$B$11,B26*Simulador!$B$25,"")</x:f>
        <x:v>152.1508730042569</x:v>
      </x:c>
      <x:c r="E27" s="159" t="n">
        <x:f>IF(A27&lt;=Simulador!$B$11,C26*Simulador!$B$25,"")</x:f>
        <x:v>0</x:v>
      </x:c>
      <x:c r="F27" s="159" t="n">
        <x:f>IF(A27&lt;=Simulador!$B$11,F26+D27,"")</x:f>
        <x:v>6195.542406621383</x:v>
      </x:c>
      <x:c r="G27" s="159" t="n">
        <x:f>IF(A27&lt;=Simulador!$B$11,G26+E27,"")</x:f>
        <x:v>2247.380640473522</x:v>
      </x:c>
      <x:c r="H27" s="159" t="n">
        <x:f>IF(A27&lt;=Simulador!$B$11,F27-G27,"")</x:f>
        <x:v>3948.161766147861</x:v>
      </x:c>
      <x:c r="I27" s="159" t="n">
        <x:f>IF(A27&lt;=Simulador!$B$11,I26*(1+Simulador!$D$20),"")</x:f>
        <x:v>12571.630183484305</x:v>
      </x:c>
      <x:c r="J27" s="159" t="n">
        <x:f>IF(A27&lt;=Simulador!$B$11,I27-Simulador!$B$6,"")</x:f>
        <x:v>2571.6301834843052</x:v>
      </x:c>
      <x:c r="K27" s="159" t="n">
        <x:f>IF(A27&lt;=Simulador!$B$11,(J27-MAX(J27,0)*Simulador!$B$12-Simulador!$B$14)-(H27-Simulador!$B$13),"")</x:f>
        <x:v>-1762.2761101862015</x:v>
      </x:c>
    </x:row>
    <x:row r="28">
      <x:c r="A28" s="76" t="n">
        <x:f>A27+1</x:f>
        <x:v>24</x:v>
      </x:c>
      <x:c r="B28" s="159" t="n">
        <x:f>IF(A28&lt;=Simulador!$B$11,MAX(0,B27+D28-MIN(Simulador!$B$27,B27+D28)),"")</x:f>
        <x:v>8535.725542720706</x:v>
      </x:c>
      <x:c r="C28" s="159" t="n">
        <x:f>IF(A28&lt;=Simulador!$B$11,MAX(0,C27+E28-MIN(Simulador!$B$27,C27+E28)),"")</x:f>
        <x:v>0</x:v>
      </x:c>
      <x:c r="D28" s="159" t="n">
        <x:f>IF(A28&lt;=Simulador!$B$11,B27*Simulador!$B$25,"")</x:f>
        <x:v>140.18313609932076</x:v>
      </x:c>
      <x:c r="E28" s="159" t="n">
        <x:f>IF(A28&lt;=Simulador!$B$11,C27*Simulador!$B$25,"")</x:f>
        <x:v>0</x:v>
      </x:c>
      <x:c r="F28" s="159" t="n">
        <x:f>IF(A28&lt;=Simulador!$B$11,F27+D28,"")</x:f>
        <x:v>6335.725542720704</x:v>
      </x:c>
      <x:c r="G28" s="159" t="n">
        <x:f>IF(A28&lt;=Simulador!$B$11,G27+E28,"")</x:f>
        <x:v>2247.380640473522</x:v>
      </x:c>
      <x:c r="H28" s="159" t="n">
        <x:f>IF(A28&lt;=Simulador!$B$11,F28-G28,"")</x:f>
        <x:v>4088.344902247182</x:v>
      </x:c>
      <x:c r="I28" s="159" t="n">
        <x:f>IF(A28&lt;=Simulador!$B$11,I27*(1+Simulador!$D$20),"")</x:f>
        <x:v>12697.346485319149</x:v>
      </x:c>
      <x:c r="J28" s="159" t="n">
        <x:f>IF(A28&lt;=Simulador!$B$11,I28-Simulador!$B$6,"")</x:f>
        <x:v>2697.346485319149</x:v>
      </x:c>
      <x:c r="K28" s="159" t="n">
        <x:f>IF(A28&lt;=Simulador!$B$11,(J28-MAX(J28,0)*Simulador!$B$12-Simulador!$B$14)-(H28-Simulador!$B$13),"")</x:f>
        <x:v>-1795.6003897259052</x:v>
      </x:c>
    </x:row>
    <x:row r="29">
      <x:c r="A29" s="76" t="n">
        <x:f>A28+1</x:f>
        <x:v>25</x:v>
      </x:c>
      <x:c r="B29" s="159" t="str">
        <x:f>IF(A29&lt;=Simulador!$B$11,MAX(0,B28+D29-MIN(Simulador!$B$27,B28+D29)),"")</x:f>
      </x:c>
      <x:c r="C29" s="159" t="str">
        <x:f>IF(A29&lt;=Simulador!$B$11,MAX(0,C28+E29-MIN(Simulador!$B$27,C28+E29)),"")</x:f>
      </x:c>
      <x:c r="D29" s="159" t="str">
        <x:f>IF(A29&lt;=Simulador!$B$11,B28*Simulador!$B$25,"")</x:f>
      </x:c>
      <x:c r="E29" s="159" t="str">
        <x:f>IF(A29&lt;=Simulador!$B$11,C28*Simulador!$B$25,"")</x:f>
      </x:c>
      <x:c r="F29" s="159" t="str">
        <x:f>IF(A29&lt;=Simulador!$B$11,F28+D29,"")</x:f>
      </x:c>
      <x:c r="G29" s="159" t="str">
        <x:f>IF(A29&lt;=Simulador!$B$11,G28+E29,"")</x:f>
      </x:c>
      <x:c r="H29" s="159" t="str">
        <x:f>IF(A29&lt;=Simulador!$B$11,F29-G29,"")</x:f>
      </x:c>
      <x:c r="I29" s="159" t="str">
        <x:f>IF(A29&lt;=Simulador!$B$11,I28*(1+Simulador!$D$20),"")</x:f>
      </x:c>
      <x:c r="J29" s="159" t="str">
        <x:f>IF(A29&lt;=Simulador!$B$11,I29-Simulador!$B$6,"")</x:f>
      </x:c>
      <x:c r="K29" s="159" t="str">
        <x:f>IF(A29&lt;=Simulador!$B$11,(J29-MAX(J29,0)*Simulador!$B$12-Simulador!$B$14)-(H29-Simulador!$B$13),"")</x:f>
      </x:c>
    </x:row>
    <x:row r="30">
      <x:c r="A30" s="76" t="n">
        <x:f>A29+1</x:f>
        <x:v>26</x:v>
      </x:c>
      <x:c r="B30" s="159" t="str">
        <x:f>IF(A30&lt;=Simulador!$B$11,MAX(0,B29+D30-MIN(Simulador!$B$27,B29+D30)),"")</x:f>
      </x:c>
      <x:c r="C30" s="159" t="str">
        <x:f>IF(A30&lt;=Simulador!$B$11,MAX(0,C29+E30-MIN(Simulador!$B$27,C29+E30)),"")</x:f>
      </x:c>
      <x:c r="D30" s="159" t="str">
        <x:f>IF(A30&lt;=Simulador!$B$11,B29*Simulador!$B$25,"")</x:f>
      </x:c>
      <x:c r="E30" s="159" t="str">
        <x:f>IF(A30&lt;=Simulador!$B$11,C29*Simulador!$B$25,"")</x:f>
      </x:c>
      <x:c r="F30" s="159" t="str">
        <x:f>IF(A30&lt;=Simulador!$B$11,F29+D30,"")</x:f>
      </x:c>
      <x:c r="G30" s="159" t="str">
        <x:f>IF(A30&lt;=Simulador!$B$11,G29+E30,"")</x:f>
      </x:c>
      <x:c r="H30" s="159" t="str">
        <x:f>IF(A30&lt;=Simulador!$B$11,F30-G30,"")</x:f>
      </x:c>
      <x:c r="I30" s="159" t="str">
        <x:f>IF(A30&lt;=Simulador!$B$11,I29*(1+Simulador!$D$20),"")</x:f>
      </x:c>
      <x:c r="J30" s="159" t="str">
        <x:f>IF(A30&lt;=Simulador!$B$11,I30-Simulador!$B$6,"")</x:f>
      </x:c>
      <x:c r="K30" s="159" t="str">
        <x:f>IF(A30&lt;=Simulador!$B$11,(J30-MAX(J30,0)*Simulador!$B$12-Simulador!$B$14)-(H30-Simulador!$B$13),"")</x:f>
      </x:c>
    </x:row>
    <x:row r="31">
      <x:c r="A31" s="76" t="n">
        <x:f>A30+1</x:f>
        <x:v>27</x:v>
      </x:c>
      <x:c r="B31" s="159" t="str">
        <x:f>IF(A31&lt;=Simulador!$B$11,MAX(0,B30+D31-MIN(Simulador!$B$27,B30+D31)),"")</x:f>
      </x:c>
      <x:c r="C31" s="159" t="str">
        <x:f>IF(A31&lt;=Simulador!$B$11,MAX(0,C30+E31-MIN(Simulador!$B$27,C30+E31)),"")</x:f>
      </x:c>
      <x:c r="D31" s="159" t="str">
        <x:f>IF(A31&lt;=Simulador!$B$11,B30*Simulador!$B$25,"")</x:f>
      </x:c>
      <x:c r="E31" s="159" t="str">
        <x:f>IF(A31&lt;=Simulador!$B$11,C30*Simulador!$B$25,"")</x:f>
      </x:c>
      <x:c r="F31" s="159" t="str">
        <x:f>IF(A31&lt;=Simulador!$B$11,F30+D31,"")</x:f>
      </x:c>
      <x:c r="G31" s="159" t="str">
        <x:f>IF(A31&lt;=Simulador!$B$11,G30+E31,"")</x:f>
      </x:c>
      <x:c r="H31" s="159" t="str">
        <x:f>IF(A31&lt;=Simulador!$B$11,F31-G31,"")</x:f>
      </x:c>
      <x:c r="I31" s="159" t="str">
        <x:f>IF(A31&lt;=Simulador!$B$11,I30*(1+Simulador!$D$20),"")</x:f>
      </x:c>
      <x:c r="J31" s="159" t="str">
        <x:f>IF(A31&lt;=Simulador!$B$11,I31-Simulador!$B$6,"")</x:f>
      </x:c>
      <x:c r="K31" s="159" t="str">
        <x:f>IF(A31&lt;=Simulador!$B$11,(J31-MAX(J31,0)*Simulador!$B$12-Simulador!$B$14)-(H31-Simulador!$B$13),"")</x:f>
      </x:c>
    </x:row>
    <x:row r="32">
      <x:c r="A32" s="76" t="n">
        <x:f>A31+1</x:f>
        <x:v>28</x:v>
      </x:c>
      <x:c r="B32" s="159" t="str">
        <x:f>IF(A32&lt;=Simulador!$B$11,MAX(0,B31+D32-MIN(Simulador!$B$27,B31+D32)),"")</x:f>
      </x:c>
      <x:c r="C32" s="159" t="str">
        <x:f>IF(A32&lt;=Simulador!$B$11,MAX(0,C31+E32-MIN(Simulador!$B$27,C31+E32)),"")</x:f>
      </x:c>
      <x:c r="D32" s="159" t="str">
        <x:f>IF(A32&lt;=Simulador!$B$11,B31*Simulador!$B$25,"")</x:f>
      </x:c>
      <x:c r="E32" s="159" t="str">
        <x:f>IF(A32&lt;=Simulador!$B$11,C31*Simulador!$B$25,"")</x:f>
      </x:c>
      <x:c r="F32" s="159" t="str">
        <x:f>IF(A32&lt;=Simulador!$B$11,F31+D32,"")</x:f>
      </x:c>
      <x:c r="G32" s="159" t="str">
        <x:f>IF(A32&lt;=Simulador!$B$11,G31+E32,"")</x:f>
      </x:c>
      <x:c r="H32" s="159" t="str">
        <x:f>IF(A32&lt;=Simulador!$B$11,F32-G32,"")</x:f>
      </x:c>
      <x:c r="I32" s="159" t="str">
        <x:f>IF(A32&lt;=Simulador!$B$11,I31*(1+Simulador!$D$20),"")</x:f>
      </x:c>
      <x:c r="J32" s="159" t="str">
        <x:f>IF(A32&lt;=Simulador!$B$11,I32-Simulador!$B$6,"")</x:f>
      </x:c>
      <x:c r="K32" s="159" t="str">
        <x:f>IF(A32&lt;=Simulador!$B$11,(J32-MAX(J32,0)*Simulador!$B$12-Simulador!$B$14)-(H32-Simulador!$B$13),"")</x:f>
      </x:c>
    </x:row>
    <x:row r="33">
      <x:c r="A33" s="76" t="n">
        <x:f>A32+1</x:f>
        <x:v>29</x:v>
      </x:c>
      <x:c r="B33" s="159" t="str">
        <x:f>IF(A33&lt;=Simulador!$B$11,MAX(0,B32+D33-MIN(Simulador!$B$27,B32+D33)),"")</x:f>
      </x:c>
      <x:c r="C33" s="159" t="str">
        <x:f>IF(A33&lt;=Simulador!$B$11,MAX(0,C32+E33-MIN(Simulador!$B$27,C32+E33)),"")</x:f>
      </x:c>
      <x:c r="D33" s="159" t="str">
        <x:f>IF(A33&lt;=Simulador!$B$11,B32*Simulador!$B$25,"")</x:f>
      </x:c>
      <x:c r="E33" s="159" t="str">
        <x:f>IF(A33&lt;=Simulador!$B$11,C32*Simulador!$B$25,"")</x:f>
      </x:c>
      <x:c r="F33" s="159" t="str">
        <x:f>IF(A33&lt;=Simulador!$B$11,F32+D33,"")</x:f>
      </x:c>
      <x:c r="G33" s="159" t="str">
        <x:f>IF(A33&lt;=Simulador!$B$11,G32+E33,"")</x:f>
      </x:c>
      <x:c r="H33" s="159" t="str">
        <x:f>IF(A33&lt;=Simulador!$B$11,F33-G33,"")</x:f>
      </x:c>
      <x:c r="I33" s="159" t="str">
        <x:f>IF(A33&lt;=Simulador!$B$11,I32*(1+Simulador!$D$20),"")</x:f>
      </x:c>
      <x:c r="J33" s="159" t="str">
        <x:f>IF(A33&lt;=Simulador!$B$11,I33-Simulador!$B$6,"")</x:f>
      </x:c>
      <x:c r="K33" s="159" t="str">
        <x:f>IF(A33&lt;=Simulador!$B$11,(J33-MAX(J33,0)*Simulador!$B$12-Simulador!$B$14)-(H33-Simulador!$B$13),"")</x:f>
      </x:c>
    </x:row>
    <x:row r="34">
      <x:c r="A34" s="76" t="n">
        <x:f>A33+1</x:f>
        <x:v>30</x:v>
      </x:c>
      <x:c r="B34" s="159" t="str">
        <x:f>IF(A34&lt;=Simulador!$B$11,MAX(0,B33+D34-MIN(Simulador!$B$27,B33+D34)),"")</x:f>
      </x:c>
      <x:c r="C34" s="159" t="str">
        <x:f>IF(A34&lt;=Simulador!$B$11,MAX(0,C33+E34-MIN(Simulador!$B$27,C33+E34)),"")</x:f>
      </x:c>
      <x:c r="D34" s="159" t="str">
        <x:f>IF(A34&lt;=Simulador!$B$11,B33*Simulador!$B$25,"")</x:f>
      </x:c>
      <x:c r="E34" s="159" t="str">
        <x:f>IF(A34&lt;=Simulador!$B$11,C33*Simulador!$B$25,"")</x:f>
      </x:c>
      <x:c r="F34" s="159" t="str">
        <x:f>IF(A34&lt;=Simulador!$B$11,F33+D34,"")</x:f>
      </x:c>
      <x:c r="G34" s="159" t="str">
        <x:f>IF(A34&lt;=Simulador!$B$11,G33+E34,"")</x:f>
      </x:c>
      <x:c r="H34" s="159" t="str">
        <x:f>IF(A34&lt;=Simulador!$B$11,F34-G34,"")</x:f>
      </x:c>
      <x:c r="I34" s="159" t="str">
        <x:f>IF(A34&lt;=Simulador!$B$11,I33*(1+Simulador!$D$20),"")</x:f>
      </x:c>
      <x:c r="J34" s="159" t="str">
        <x:f>IF(A34&lt;=Simulador!$B$11,I34-Simulador!$B$6,"")</x:f>
      </x:c>
      <x:c r="K34" s="159" t="str">
        <x:f>IF(A34&lt;=Simulador!$B$11,(J34-MAX(J34,0)*Simulador!$B$12-Simulador!$B$14)-(H34-Simulador!$B$13),"")</x:f>
      </x:c>
    </x:row>
    <x:row r="35">
      <x:c r="A35" s="76" t="n">
        <x:f>A34+1</x:f>
        <x:v>31</x:v>
      </x:c>
      <x:c r="B35" s="159" t="str">
        <x:f>IF(A35&lt;=Simulador!$B$11,MAX(0,B34+D35-MIN(Simulador!$B$27,B34+D35)),"")</x:f>
      </x:c>
      <x:c r="C35" s="159" t="str">
        <x:f>IF(A35&lt;=Simulador!$B$11,MAX(0,C34+E35-MIN(Simulador!$B$27,C34+E35)),"")</x:f>
      </x:c>
      <x:c r="D35" s="159" t="str">
        <x:f>IF(A35&lt;=Simulador!$B$11,B34*Simulador!$B$25,"")</x:f>
      </x:c>
      <x:c r="E35" s="159" t="str">
        <x:f>IF(A35&lt;=Simulador!$B$11,C34*Simulador!$B$25,"")</x:f>
      </x:c>
      <x:c r="F35" s="159" t="str">
        <x:f>IF(A35&lt;=Simulador!$B$11,F34+D35,"")</x:f>
      </x:c>
      <x:c r="G35" s="159" t="str">
        <x:f>IF(A35&lt;=Simulador!$B$11,G34+E35,"")</x:f>
      </x:c>
      <x:c r="H35" s="159" t="str">
        <x:f>IF(A35&lt;=Simulador!$B$11,F35-G35,"")</x:f>
      </x:c>
      <x:c r="I35" s="159" t="str">
        <x:f>IF(A35&lt;=Simulador!$B$11,I34*(1+Simulador!$D$20),"")</x:f>
      </x:c>
      <x:c r="J35" s="159" t="str">
        <x:f>IF(A35&lt;=Simulador!$B$11,I35-Simulador!$B$6,"")</x:f>
      </x:c>
      <x:c r="K35" s="159" t="str">
        <x:f>IF(A35&lt;=Simulador!$B$11,(J35-MAX(J35,0)*Simulador!$B$12-Simulador!$B$14)-(H35-Simulador!$B$13),"")</x:f>
      </x:c>
    </x:row>
    <x:row r="36">
      <x:c r="A36" s="76" t="n">
        <x:f>A35+1</x:f>
        <x:v>32</x:v>
      </x:c>
      <x:c r="B36" s="159" t="str">
        <x:f>IF(A36&lt;=Simulador!$B$11,MAX(0,B35+D36-MIN(Simulador!$B$27,B35+D36)),"")</x:f>
      </x:c>
      <x:c r="C36" s="159" t="str">
        <x:f>IF(A36&lt;=Simulador!$B$11,MAX(0,C35+E36-MIN(Simulador!$B$27,C35+E36)),"")</x:f>
      </x:c>
      <x:c r="D36" s="159" t="str">
        <x:f>IF(A36&lt;=Simulador!$B$11,B35*Simulador!$B$25,"")</x:f>
      </x:c>
      <x:c r="E36" s="159" t="str">
        <x:f>IF(A36&lt;=Simulador!$B$11,C35*Simulador!$B$25,"")</x:f>
      </x:c>
      <x:c r="F36" s="159" t="str">
        <x:f>IF(A36&lt;=Simulador!$B$11,F35+D36,"")</x:f>
      </x:c>
      <x:c r="G36" s="159" t="str">
        <x:f>IF(A36&lt;=Simulador!$B$11,G35+E36,"")</x:f>
      </x:c>
      <x:c r="H36" s="159" t="str">
        <x:f>IF(A36&lt;=Simulador!$B$11,F36-G36,"")</x:f>
      </x:c>
      <x:c r="I36" s="159" t="str">
        <x:f>IF(A36&lt;=Simulador!$B$11,I35*(1+Simulador!$D$20),"")</x:f>
      </x:c>
      <x:c r="J36" s="159" t="str">
        <x:f>IF(A36&lt;=Simulador!$B$11,I36-Simulador!$B$6,"")</x:f>
      </x:c>
      <x:c r="K36" s="159" t="str">
        <x:f>IF(A36&lt;=Simulador!$B$11,(J36-MAX(J36,0)*Simulador!$B$12-Simulador!$B$14)-(H36-Simulador!$B$13),"")</x:f>
      </x:c>
    </x:row>
    <x:row r="37">
      <x:c r="A37" s="76" t="n">
        <x:f>A36+1</x:f>
        <x:v>33</x:v>
      </x:c>
      <x:c r="B37" s="159" t="str">
        <x:f>IF(A37&lt;=Simulador!$B$11,MAX(0,B36+D37-MIN(Simulador!$B$27,B36+D37)),"")</x:f>
      </x:c>
      <x:c r="C37" s="159" t="str">
        <x:f>IF(A37&lt;=Simulador!$B$11,MAX(0,C36+E37-MIN(Simulador!$B$27,C36+E37)),"")</x:f>
      </x:c>
      <x:c r="D37" s="159" t="str">
        <x:f>IF(A37&lt;=Simulador!$B$11,B36*Simulador!$B$25,"")</x:f>
      </x:c>
      <x:c r="E37" s="159" t="str">
        <x:f>IF(A37&lt;=Simulador!$B$11,C36*Simulador!$B$25,"")</x:f>
      </x:c>
      <x:c r="F37" s="159" t="str">
        <x:f>IF(A37&lt;=Simulador!$B$11,F36+D37,"")</x:f>
      </x:c>
      <x:c r="G37" s="159" t="str">
        <x:f>IF(A37&lt;=Simulador!$B$11,G36+E37,"")</x:f>
      </x:c>
      <x:c r="H37" s="159" t="str">
        <x:f>IF(A37&lt;=Simulador!$B$11,F37-G37,"")</x:f>
      </x:c>
      <x:c r="I37" s="159" t="str">
        <x:f>IF(A37&lt;=Simulador!$B$11,I36*(1+Simulador!$D$20),"")</x:f>
      </x:c>
      <x:c r="J37" s="159" t="str">
        <x:f>IF(A37&lt;=Simulador!$B$11,I37-Simulador!$B$6,"")</x:f>
      </x:c>
      <x:c r="K37" s="159" t="str">
        <x:f>IF(A37&lt;=Simulador!$B$11,(J37-MAX(J37,0)*Simulador!$B$12-Simulador!$B$14)-(H37-Simulador!$B$13),"")</x:f>
      </x:c>
    </x:row>
    <x:row r="38">
      <x:c r="A38" s="76" t="n">
        <x:f>A37+1</x:f>
        <x:v>34</x:v>
      </x:c>
      <x:c r="B38" s="159" t="str">
        <x:f>IF(A38&lt;=Simulador!$B$11,MAX(0,B37+D38-MIN(Simulador!$B$27,B37+D38)),"")</x:f>
      </x:c>
      <x:c r="C38" s="159" t="str">
        <x:f>IF(A38&lt;=Simulador!$B$11,MAX(0,C37+E38-MIN(Simulador!$B$27,C37+E38)),"")</x:f>
      </x:c>
      <x:c r="D38" s="159" t="str">
        <x:f>IF(A38&lt;=Simulador!$B$11,B37*Simulador!$B$25,"")</x:f>
      </x:c>
      <x:c r="E38" s="159" t="str">
        <x:f>IF(A38&lt;=Simulador!$B$11,C37*Simulador!$B$25,"")</x:f>
      </x:c>
      <x:c r="F38" s="159" t="str">
        <x:f>IF(A38&lt;=Simulador!$B$11,F37+D38,"")</x:f>
      </x:c>
      <x:c r="G38" s="159" t="str">
        <x:f>IF(A38&lt;=Simulador!$B$11,G37+E38,"")</x:f>
      </x:c>
      <x:c r="H38" s="159" t="str">
        <x:f>IF(A38&lt;=Simulador!$B$11,F38-G38,"")</x:f>
      </x:c>
      <x:c r="I38" s="159" t="str">
        <x:f>IF(A38&lt;=Simulador!$B$11,I37*(1+Simulador!$D$20),"")</x:f>
      </x:c>
      <x:c r="J38" s="159" t="str">
        <x:f>IF(A38&lt;=Simulador!$B$11,I38-Simulador!$B$6,"")</x:f>
      </x:c>
      <x:c r="K38" s="159" t="str">
        <x:f>IF(A38&lt;=Simulador!$B$11,(J38-MAX(J38,0)*Simulador!$B$12-Simulador!$B$14)-(H38-Simulador!$B$13),"")</x:f>
      </x:c>
    </x:row>
    <x:row r="39">
      <x:c r="A39" s="76" t="n">
        <x:f>A38+1</x:f>
        <x:v>35</x:v>
      </x:c>
      <x:c r="B39" s="159" t="str">
        <x:f>IF(A39&lt;=Simulador!$B$11,MAX(0,B38+D39-MIN(Simulador!$B$27,B38+D39)),"")</x:f>
      </x:c>
      <x:c r="C39" s="159" t="str">
        <x:f>IF(A39&lt;=Simulador!$B$11,MAX(0,C38+E39-MIN(Simulador!$B$27,C38+E39)),"")</x:f>
      </x:c>
      <x:c r="D39" s="159" t="str">
        <x:f>IF(A39&lt;=Simulador!$B$11,B38*Simulador!$B$25,"")</x:f>
      </x:c>
      <x:c r="E39" s="159" t="str">
        <x:f>IF(A39&lt;=Simulador!$B$11,C38*Simulador!$B$25,"")</x:f>
      </x:c>
      <x:c r="F39" s="159" t="str">
        <x:f>IF(A39&lt;=Simulador!$B$11,F38+D39,"")</x:f>
      </x:c>
      <x:c r="G39" s="159" t="str">
        <x:f>IF(A39&lt;=Simulador!$B$11,G38+E39,"")</x:f>
      </x:c>
      <x:c r="H39" s="159" t="str">
        <x:f>IF(A39&lt;=Simulador!$B$11,F39-G39,"")</x:f>
      </x:c>
      <x:c r="I39" s="159" t="str">
        <x:f>IF(A39&lt;=Simulador!$B$11,I38*(1+Simulador!$D$20),"")</x:f>
      </x:c>
      <x:c r="J39" s="159" t="str">
        <x:f>IF(A39&lt;=Simulador!$B$11,I39-Simulador!$B$6,"")</x:f>
      </x:c>
      <x:c r="K39" s="159" t="str">
        <x:f>IF(A39&lt;=Simulador!$B$11,(J39-MAX(J39,0)*Simulador!$B$12-Simulador!$B$14)-(H39-Simulador!$B$13),"")</x:f>
      </x:c>
    </x:row>
    <x:row r="40">
      <x:c r="A40" s="76" t="n">
        <x:f>A39+1</x:f>
        <x:v>36</x:v>
      </x:c>
      <x:c r="B40" s="159" t="str">
        <x:f>IF(A40&lt;=Simulador!$B$11,MAX(0,B39+D40-MIN(Simulador!$B$27,B39+D40)),"")</x:f>
      </x:c>
      <x:c r="C40" s="159" t="str">
        <x:f>IF(A40&lt;=Simulador!$B$11,MAX(0,C39+E40-MIN(Simulador!$B$27,C39+E40)),"")</x:f>
      </x:c>
      <x:c r="D40" s="159" t="str">
        <x:f>IF(A40&lt;=Simulador!$B$11,B39*Simulador!$B$25,"")</x:f>
      </x:c>
      <x:c r="E40" s="159" t="str">
        <x:f>IF(A40&lt;=Simulador!$B$11,C39*Simulador!$B$25,"")</x:f>
      </x:c>
      <x:c r="F40" s="159" t="str">
        <x:f>IF(A40&lt;=Simulador!$B$11,F39+D40,"")</x:f>
      </x:c>
      <x:c r="G40" s="159" t="str">
        <x:f>IF(A40&lt;=Simulador!$B$11,G39+E40,"")</x:f>
      </x:c>
      <x:c r="H40" s="159" t="str">
        <x:f>IF(A40&lt;=Simulador!$B$11,F40-G40,"")</x:f>
      </x:c>
      <x:c r="I40" s="159" t="str">
        <x:f>IF(A40&lt;=Simulador!$B$11,I39*(1+Simulador!$D$20),"")</x:f>
      </x:c>
      <x:c r="J40" s="159" t="str">
        <x:f>IF(A40&lt;=Simulador!$B$11,I40-Simulador!$B$6,"")</x:f>
      </x:c>
      <x:c r="K40" s="159" t="str">
        <x:f>IF(A40&lt;=Simulador!$B$11,(J40-MAX(J40,0)*Simulador!$B$12-Simulador!$B$14)-(H40-Simulador!$B$13),"")</x:f>
      </x:c>
    </x:row>
    <x:row r="41">
      <x:c r="A41" s="76" t="n">
        <x:f>A40+1</x:f>
        <x:v>37</x:v>
      </x:c>
      <x:c r="B41" s="159" t="str">
        <x:f>IF(A41&lt;=Simulador!$B$11,MAX(0,B40+D41-MIN(Simulador!$B$27,B40+D41)),"")</x:f>
      </x:c>
      <x:c r="C41" s="159" t="str">
        <x:f>IF(A41&lt;=Simulador!$B$11,MAX(0,C40+E41-MIN(Simulador!$B$27,C40+E41)),"")</x:f>
      </x:c>
      <x:c r="D41" s="159" t="str">
        <x:f>IF(A41&lt;=Simulador!$B$11,B40*Simulador!$B$25,"")</x:f>
      </x:c>
      <x:c r="E41" s="159" t="str">
        <x:f>IF(A41&lt;=Simulador!$B$11,C40*Simulador!$B$25,"")</x:f>
      </x:c>
      <x:c r="F41" s="159" t="str">
        <x:f>IF(A41&lt;=Simulador!$B$11,F40+D41,"")</x:f>
      </x:c>
      <x:c r="G41" s="159" t="str">
        <x:f>IF(A41&lt;=Simulador!$B$11,G40+E41,"")</x:f>
      </x:c>
      <x:c r="H41" s="159" t="str">
        <x:f>IF(A41&lt;=Simulador!$B$11,F41-G41,"")</x:f>
      </x:c>
      <x:c r="I41" s="159" t="str">
        <x:f>IF(A41&lt;=Simulador!$B$11,I40*(1+Simulador!$D$20),"")</x:f>
      </x:c>
      <x:c r="J41" s="159" t="str">
        <x:f>IF(A41&lt;=Simulador!$B$11,I41-Simulador!$B$6,"")</x:f>
      </x:c>
      <x:c r="K41" s="159" t="str">
        <x:f>IF(A41&lt;=Simulador!$B$11,(J41-MAX(J41,0)*Simulador!$B$12-Simulador!$B$14)-(H41-Simulador!$B$13),"")</x:f>
      </x:c>
    </x:row>
    <x:row r="42">
      <x:c r="A42" s="76" t="n">
        <x:f>A41+1</x:f>
        <x:v>38</x:v>
      </x:c>
      <x:c r="B42" s="159" t="str">
        <x:f>IF(A42&lt;=Simulador!$B$11,MAX(0,B41+D42-MIN(Simulador!$B$27,B41+D42)),"")</x:f>
      </x:c>
      <x:c r="C42" s="159" t="str">
        <x:f>IF(A42&lt;=Simulador!$B$11,MAX(0,C41+E42-MIN(Simulador!$B$27,C41+E42)),"")</x:f>
      </x:c>
      <x:c r="D42" s="159" t="str">
        <x:f>IF(A42&lt;=Simulador!$B$11,B41*Simulador!$B$25,"")</x:f>
      </x:c>
      <x:c r="E42" s="159" t="str">
        <x:f>IF(A42&lt;=Simulador!$B$11,C41*Simulador!$B$25,"")</x:f>
      </x:c>
      <x:c r="F42" s="159" t="str">
        <x:f>IF(A42&lt;=Simulador!$B$11,F41+D42,"")</x:f>
      </x:c>
      <x:c r="G42" s="159" t="str">
        <x:f>IF(A42&lt;=Simulador!$B$11,G41+E42,"")</x:f>
      </x:c>
      <x:c r="H42" s="159" t="str">
        <x:f>IF(A42&lt;=Simulador!$B$11,F42-G42,"")</x:f>
      </x:c>
      <x:c r="I42" s="159" t="str">
        <x:f>IF(A42&lt;=Simulador!$B$11,I41*(1+Simulador!$D$20),"")</x:f>
      </x:c>
      <x:c r="J42" s="159" t="str">
        <x:f>IF(A42&lt;=Simulador!$B$11,I42-Simulador!$B$6,"")</x:f>
      </x:c>
      <x:c r="K42" s="159" t="str">
        <x:f>IF(A42&lt;=Simulador!$B$11,(J42-MAX(J42,0)*Simulador!$B$12-Simulador!$B$14)-(H42-Simulador!$B$13),"")</x:f>
      </x:c>
    </x:row>
    <x:row r="43">
      <x:c r="A43" s="76" t="n">
        <x:f>A42+1</x:f>
        <x:v>39</x:v>
      </x:c>
      <x:c r="B43" s="159" t="str">
        <x:f>IF(A43&lt;=Simulador!$B$11,MAX(0,B42+D43-MIN(Simulador!$B$27,B42+D43)),"")</x:f>
      </x:c>
      <x:c r="C43" s="159" t="str">
        <x:f>IF(A43&lt;=Simulador!$B$11,MAX(0,C42+E43-MIN(Simulador!$B$27,C42+E43)),"")</x:f>
      </x:c>
      <x:c r="D43" s="159" t="str">
        <x:f>IF(A43&lt;=Simulador!$B$11,B42*Simulador!$B$25,"")</x:f>
      </x:c>
      <x:c r="E43" s="159" t="str">
        <x:f>IF(A43&lt;=Simulador!$B$11,C42*Simulador!$B$25,"")</x:f>
      </x:c>
      <x:c r="F43" s="159" t="str">
        <x:f>IF(A43&lt;=Simulador!$B$11,F42+D43,"")</x:f>
      </x:c>
      <x:c r="G43" s="159" t="str">
        <x:f>IF(A43&lt;=Simulador!$B$11,G42+E43,"")</x:f>
      </x:c>
      <x:c r="H43" s="159" t="str">
        <x:f>IF(A43&lt;=Simulador!$B$11,F43-G43,"")</x:f>
      </x:c>
      <x:c r="I43" s="159" t="str">
        <x:f>IF(A43&lt;=Simulador!$B$11,I42*(1+Simulador!$D$20),"")</x:f>
      </x:c>
      <x:c r="J43" s="159" t="str">
        <x:f>IF(A43&lt;=Simulador!$B$11,I43-Simulador!$B$6,"")</x:f>
      </x:c>
      <x:c r="K43" s="159" t="str">
        <x:f>IF(A43&lt;=Simulador!$B$11,(J43-MAX(J43,0)*Simulador!$B$12-Simulador!$B$14)-(H43-Simulador!$B$13),"")</x:f>
      </x:c>
    </x:row>
    <x:row r="44">
      <x:c r="A44" s="76" t="n">
        <x:f>A43+1</x:f>
        <x:v>40</x:v>
      </x:c>
      <x:c r="B44" s="159" t="str">
        <x:f>IF(A44&lt;=Simulador!$B$11,MAX(0,B43+D44-MIN(Simulador!$B$27,B43+D44)),"")</x:f>
      </x:c>
      <x:c r="C44" s="159" t="str">
        <x:f>IF(A44&lt;=Simulador!$B$11,MAX(0,C43+E44-MIN(Simulador!$B$27,C43+E44)),"")</x:f>
      </x:c>
      <x:c r="D44" s="159" t="str">
        <x:f>IF(A44&lt;=Simulador!$B$11,B43*Simulador!$B$25,"")</x:f>
      </x:c>
      <x:c r="E44" s="159" t="str">
        <x:f>IF(A44&lt;=Simulador!$B$11,C43*Simulador!$B$25,"")</x:f>
      </x:c>
      <x:c r="F44" s="159" t="str">
        <x:f>IF(A44&lt;=Simulador!$B$11,F43+D44,"")</x:f>
      </x:c>
      <x:c r="G44" s="159" t="str">
        <x:f>IF(A44&lt;=Simulador!$B$11,G43+E44,"")</x:f>
      </x:c>
      <x:c r="H44" s="159" t="str">
        <x:f>IF(A44&lt;=Simulador!$B$11,F44-G44,"")</x:f>
      </x:c>
      <x:c r="I44" s="159" t="str">
        <x:f>IF(A44&lt;=Simulador!$B$11,I43*(1+Simulador!$D$20),"")</x:f>
      </x:c>
      <x:c r="J44" s="159" t="str">
        <x:f>IF(A44&lt;=Simulador!$B$11,I44-Simulador!$B$6,"")</x:f>
      </x:c>
      <x:c r="K44" s="159" t="str">
        <x:f>IF(A44&lt;=Simulador!$B$11,(J44-MAX(J44,0)*Simulador!$B$12-Simulador!$B$14)-(H44-Simulador!$B$13),"")</x:f>
      </x:c>
    </x:row>
    <x:row r="45">
      <x:c r="A45" s="76" t="n">
        <x:f>A44+1</x:f>
        <x:v>41</x:v>
      </x:c>
      <x:c r="B45" s="159" t="str">
        <x:f>IF(A45&lt;=Simulador!$B$11,MAX(0,B44+D45-MIN(Simulador!$B$27,B44+D45)),"")</x:f>
      </x:c>
      <x:c r="C45" s="159" t="str">
        <x:f>IF(A45&lt;=Simulador!$B$11,MAX(0,C44+E45-MIN(Simulador!$B$27,C44+E45)),"")</x:f>
      </x:c>
      <x:c r="D45" s="159" t="str">
        <x:f>IF(A45&lt;=Simulador!$B$11,B44*Simulador!$B$25,"")</x:f>
      </x:c>
      <x:c r="E45" s="159" t="str">
        <x:f>IF(A45&lt;=Simulador!$B$11,C44*Simulador!$B$25,"")</x:f>
      </x:c>
      <x:c r="F45" s="159" t="str">
        <x:f>IF(A45&lt;=Simulador!$B$11,F44+D45,"")</x:f>
      </x:c>
      <x:c r="G45" s="159" t="str">
        <x:f>IF(A45&lt;=Simulador!$B$11,G44+E45,"")</x:f>
      </x:c>
      <x:c r="H45" s="159" t="str">
        <x:f>IF(A45&lt;=Simulador!$B$11,F45-G45,"")</x:f>
      </x:c>
      <x:c r="I45" s="159" t="str">
        <x:f>IF(A45&lt;=Simulador!$B$11,I44*(1+Simulador!$D$20),"")</x:f>
      </x:c>
      <x:c r="J45" s="159" t="str">
        <x:f>IF(A45&lt;=Simulador!$B$11,I45-Simulador!$B$6,"")</x:f>
      </x:c>
      <x:c r="K45" s="159" t="str">
        <x:f>IF(A45&lt;=Simulador!$B$11,(J45-MAX(J45,0)*Simulador!$B$12-Simulador!$B$14)-(H45-Simulador!$B$13),"")</x:f>
      </x:c>
    </x:row>
    <x:row r="46">
      <x:c r="A46" s="76" t="n">
        <x:f>A45+1</x:f>
        <x:v>42</x:v>
      </x:c>
      <x:c r="B46" s="159" t="str">
        <x:f>IF(A46&lt;=Simulador!$B$11,MAX(0,B45+D46-MIN(Simulador!$B$27,B45+D46)),"")</x:f>
      </x:c>
      <x:c r="C46" s="159" t="str">
        <x:f>IF(A46&lt;=Simulador!$B$11,MAX(0,C45+E46-MIN(Simulador!$B$27,C45+E46)),"")</x:f>
      </x:c>
      <x:c r="D46" s="159" t="str">
        <x:f>IF(A46&lt;=Simulador!$B$11,B45*Simulador!$B$25,"")</x:f>
      </x:c>
      <x:c r="E46" s="159" t="str">
        <x:f>IF(A46&lt;=Simulador!$B$11,C45*Simulador!$B$25,"")</x:f>
      </x:c>
      <x:c r="F46" s="159" t="str">
        <x:f>IF(A46&lt;=Simulador!$B$11,F45+D46,"")</x:f>
      </x:c>
      <x:c r="G46" s="159" t="str">
        <x:f>IF(A46&lt;=Simulador!$B$11,G45+E46,"")</x:f>
      </x:c>
      <x:c r="H46" s="159" t="str">
        <x:f>IF(A46&lt;=Simulador!$B$11,F46-G46,"")</x:f>
      </x:c>
      <x:c r="I46" s="159" t="str">
        <x:f>IF(A46&lt;=Simulador!$B$11,I45*(1+Simulador!$D$20),"")</x:f>
      </x:c>
      <x:c r="J46" s="159" t="str">
        <x:f>IF(A46&lt;=Simulador!$B$11,I46-Simulador!$B$6,"")</x:f>
      </x:c>
      <x:c r="K46" s="159" t="str">
        <x:f>IF(A46&lt;=Simulador!$B$11,(J46-MAX(J46,0)*Simulador!$B$12-Simulador!$B$14)-(H46-Simulador!$B$13),"")</x:f>
      </x:c>
    </x:row>
    <x:row r="47">
      <x:c r="A47" s="76" t="n">
        <x:f>A46+1</x:f>
        <x:v>43</x:v>
      </x:c>
      <x:c r="B47" s="159" t="str">
        <x:f>IF(A47&lt;=Simulador!$B$11,MAX(0,B46+D47-MIN(Simulador!$B$27,B46+D47)),"")</x:f>
      </x:c>
      <x:c r="C47" s="159" t="str">
        <x:f>IF(A47&lt;=Simulador!$B$11,MAX(0,C46+E47-MIN(Simulador!$B$27,C46+E47)),"")</x:f>
      </x:c>
      <x:c r="D47" s="159" t="str">
        <x:f>IF(A47&lt;=Simulador!$B$11,B46*Simulador!$B$25,"")</x:f>
      </x:c>
      <x:c r="E47" s="159" t="str">
        <x:f>IF(A47&lt;=Simulador!$B$11,C46*Simulador!$B$25,"")</x:f>
      </x:c>
      <x:c r="F47" s="159" t="str">
        <x:f>IF(A47&lt;=Simulador!$B$11,F46+D47,"")</x:f>
      </x:c>
      <x:c r="G47" s="159" t="str">
        <x:f>IF(A47&lt;=Simulador!$B$11,G46+E47,"")</x:f>
      </x:c>
      <x:c r="H47" s="159" t="str">
        <x:f>IF(A47&lt;=Simulador!$B$11,F47-G47,"")</x:f>
      </x:c>
      <x:c r="I47" s="159" t="str">
        <x:f>IF(A47&lt;=Simulador!$B$11,I46*(1+Simulador!$D$20),"")</x:f>
      </x:c>
      <x:c r="J47" s="159" t="str">
        <x:f>IF(A47&lt;=Simulador!$B$11,I47-Simulador!$B$6,"")</x:f>
      </x:c>
      <x:c r="K47" s="159" t="str">
        <x:f>IF(A47&lt;=Simulador!$B$11,(J47-MAX(J47,0)*Simulador!$B$12-Simulador!$B$14)-(H47-Simulador!$B$13),"")</x:f>
      </x:c>
    </x:row>
    <x:row r="48">
      <x:c r="A48" s="76" t="n">
        <x:f>A47+1</x:f>
        <x:v>44</x:v>
      </x:c>
      <x:c r="B48" s="159" t="str">
        <x:f>IF(A48&lt;=Simulador!$B$11,MAX(0,B47+D48-MIN(Simulador!$B$27,B47+D48)),"")</x:f>
      </x:c>
      <x:c r="C48" s="159" t="str">
        <x:f>IF(A48&lt;=Simulador!$B$11,MAX(0,C47+E48-MIN(Simulador!$B$27,C47+E48)),"")</x:f>
      </x:c>
      <x:c r="D48" s="159" t="str">
        <x:f>IF(A48&lt;=Simulador!$B$11,B47*Simulador!$B$25,"")</x:f>
      </x:c>
      <x:c r="E48" s="159" t="str">
        <x:f>IF(A48&lt;=Simulador!$B$11,C47*Simulador!$B$25,"")</x:f>
      </x:c>
      <x:c r="F48" s="159" t="str">
        <x:f>IF(A48&lt;=Simulador!$B$11,F47+D48,"")</x:f>
      </x:c>
      <x:c r="G48" s="159" t="str">
        <x:f>IF(A48&lt;=Simulador!$B$11,G47+E48,"")</x:f>
      </x:c>
      <x:c r="H48" s="159" t="str">
        <x:f>IF(A48&lt;=Simulador!$B$11,F48-G48,"")</x:f>
      </x:c>
      <x:c r="I48" s="159" t="str">
        <x:f>IF(A48&lt;=Simulador!$B$11,I47*(1+Simulador!$D$20),"")</x:f>
      </x:c>
      <x:c r="J48" s="159" t="str">
        <x:f>IF(A48&lt;=Simulador!$B$11,I48-Simulador!$B$6,"")</x:f>
      </x:c>
      <x:c r="K48" s="159" t="str">
        <x:f>IF(A48&lt;=Simulador!$B$11,(J48-MAX(J48,0)*Simulador!$B$12-Simulador!$B$14)-(H48-Simulador!$B$13),"")</x:f>
      </x:c>
    </x:row>
    <x:row r="49">
      <x:c r="A49" s="76" t="n">
        <x:f>A48+1</x:f>
        <x:v>45</x:v>
      </x:c>
      <x:c r="B49" s="159" t="str">
        <x:f>IF(A49&lt;=Simulador!$B$11,MAX(0,B48+D49-MIN(Simulador!$B$27,B48+D49)),"")</x:f>
      </x:c>
      <x:c r="C49" s="159" t="str">
        <x:f>IF(A49&lt;=Simulador!$B$11,MAX(0,C48+E49-MIN(Simulador!$B$27,C48+E49)),"")</x:f>
      </x:c>
      <x:c r="D49" s="159" t="str">
        <x:f>IF(A49&lt;=Simulador!$B$11,B48*Simulador!$B$25,"")</x:f>
      </x:c>
      <x:c r="E49" s="159" t="str">
        <x:f>IF(A49&lt;=Simulador!$B$11,C48*Simulador!$B$25,"")</x:f>
      </x:c>
      <x:c r="F49" s="159" t="str">
        <x:f>IF(A49&lt;=Simulador!$B$11,F48+D49,"")</x:f>
      </x:c>
      <x:c r="G49" s="159" t="str">
        <x:f>IF(A49&lt;=Simulador!$B$11,G48+E49,"")</x:f>
      </x:c>
      <x:c r="H49" s="159" t="str">
        <x:f>IF(A49&lt;=Simulador!$B$11,F49-G49,"")</x:f>
      </x:c>
      <x:c r="I49" s="159" t="str">
        <x:f>IF(A49&lt;=Simulador!$B$11,I48*(1+Simulador!$D$20),"")</x:f>
      </x:c>
      <x:c r="J49" s="159" t="str">
        <x:f>IF(A49&lt;=Simulador!$B$11,I49-Simulador!$B$6,"")</x:f>
      </x:c>
      <x:c r="K49" s="159" t="str">
        <x:f>IF(A49&lt;=Simulador!$B$11,(J49-MAX(J49,0)*Simulador!$B$12-Simulador!$B$14)-(H49-Simulador!$B$13),"")</x:f>
      </x:c>
    </x:row>
    <x:row r="50">
      <x:c r="A50" s="76" t="n">
        <x:f>A49+1</x:f>
        <x:v>46</x:v>
      </x:c>
      <x:c r="B50" s="159" t="str">
        <x:f>IF(A50&lt;=Simulador!$B$11,MAX(0,B49+D50-MIN(Simulador!$B$27,B49+D50)),"")</x:f>
      </x:c>
      <x:c r="C50" s="159" t="str">
        <x:f>IF(A50&lt;=Simulador!$B$11,MAX(0,C49+E50-MIN(Simulador!$B$27,C49+E50)),"")</x:f>
      </x:c>
      <x:c r="D50" s="159" t="str">
        <x:f>IF(A50&lt;=Simulador!$B$11,B49*Simulador!$B$25,"")</x:f>
      </x:c>
      <x:c r="E50" s="159" t="str">
        <x:f>IF(A50&lt;=Simulador!$B$11,C49*Simulador!$B$25,"")</x:f>
      </x:c>
      <x:c r="F50" s="159" t="str">
        <x:f>IF(A50&lt;=Simulador!$B$11,F49+D50,"")</x:f>
      </x:c>
      <x:c r="G50" s="159" t="str">
        <x:f>IF(A50&lt;=Simulador!$B$11,G49+E50,"")</x:f>
      </x:c>
      <x:c r="H50" s="159" t="str">
        <x:f>IF(A50&lt;=Simulador!$B$11,F50-G50,"")</x:f>
      </x:c>
      <x:c r="I50" s="159" t="str">
        <x:f>IF(A50&lt;=Simulador!$B$11,I49*(1+Simulador!$D$20),"")</x:f>
      </x:c>
      <x:c r="J50" s="159" t="str">
        <x:f>IF(A50&lt;=Simulador!$B$11,I50-Simulador!$B$6,"")</x:f>
      </x:c>
      <x:c r="K50" s="159" t="str">
        <x:f>IF(A50&lt;=Simulador!$B$11,(J50-MAX(J50,0)*Simulador!$B$12-Simulador!$B$14)-(H50-Simulador!$B$13),"")</x:f>
      </x:c>
    </x:row>
    <x:row r="51">
      <x:c r="A51" s="76" t="n">
        <x:f>A50+1</x:f>
        <x:v>47</x:v>
      </x:c>
      <x:c r="B51" s="159" t="str">
        <x:f>IF(A51&lt;=Simulador!$B$11,MAX(0,B50+D51-MIN(Simulador!$B$27,B50+D51)),"")</x:f>
      </x:c>
      <x:c r="C51" s="159" t="str">
        <x:f>IF(A51&lt;=Simulador!$B$11,MAX(0,C50+E51-MIN(Simulador!$B$27,C50+E51)),"")</x:f>
      </x:c>
      <x:c r="D51" s="159" t="str">
        <x:f>IF(A51&lt;=Simulador!$B$11,B50*Simulador!$B$25,"")</x:f>
      </x:c>
      <x:c r="E51" s="159" t="str">
        <x:f>IF(A51&lt;=Simulador!$B$11,C50*Simulador!$B$25,"")</x:f>
      </x:c>
      <x:c r="F51" s="159" t="str">
        <x:f>IF(A51&lt;=Simulador!$B$11,F50+D51,"")</x:f>
      </x:c>
      <x:c r="G51" s="159" t="str">
        <x:f>IF(A51&lt;=Simulador!$B$11,G50+E51,"")</x:f>
      </x:c>
      <x:c r="H51" s="159" t="str">
        <x:f>IF(A51&lt;=Simulador!$B$11,F51-G51,"")</x:f>
      </x:c>
      <x:c r="I51" s="159" t="str">
        <x:f>IF(A51&lt;=Simulador!$B$11,I50*(1+Simulador!$D$20),"")</x:f>
      </x:c>
      <x:c r="J51" s="159" t="str">
        <x:f>IF(A51&lt;=Simulador!$B$11,I51-Simulador!$B$6,"")</x:f>
      </x:c>
      <x:c r="K51" s="159" t="str">
        <x:f>IF(A51&lt;=Simulador!$B$11,(J51-MAX(J51,0)*Simulador!$B$12-Simulador!$B$14)-(H51-Simulador!$B$13),"")</x:f>
      </x:c>
    </x:row>
    <x:row r="52">
      <x:c r="A52" s="76" t="n">
        <x:f>A51+1</x:f>
        <x:v>48</x:v>
      </x:c>
      <x:c r="B52" s="159" t="str">
        <x:f>IF(A52&lt;=Simulador!$B$11,MAX(0,B51+D52-MIN(Simulador!$B$27,B51+D52)),"")</x:f>
      </x:c>
      <x:c r="C52" s="159" t="str">
        <x:f>IF(A52&lt;=Simulador!$B$11,MAX(0,C51+E52-MIN(Simulador!$B$27,C51+E52)),"")</x:f>
      </x:c>
      <x:c r="D52" s="159" t="str">
        <x:f>IF(A52&lt;=Simulador!$B$11,B51*Simulador!$B$25,"")</x:f>
      </x:c>
      <x:c r="E52" s="159" t="str">
        <x:f>IF(A52&lt;=Simulador!$B$11,C51*Simulador!$B$25,"")</x:f>
      </x:c>
      <x:c r="F52" s="159" t="str">
        <x:f>IF(A52&lt;=Simulador!$B$11,F51+D52,"")</x:f>
      </x:c>
      <x:c r="G52" s="159" t="str">
        <x:f>IF(A52&lt;=Simulador!$B$11,G51+E52,"")</x:f>
      </x:c>
      <x:c r="H52" s="159" t="str">
        <x:f>IF(A52&lt;=Simulador!$B$11,F52-G52,"")</x:f>
      </x:c>
      <x:c r="I52" s="159" t="str">
        <x:f>IF(A52&lt;=Simulador!$B$11,I51*(1+Simulador!$D$20),"")</x:f>
      </x:c>
      <x:c r="J52" s="159" t="str">
        <x:f>IF(A52&lt;=Simulador!$B$11,I52-Simulador!$B$6,"")</x:f>
      </x:c>
      <x:c r="K52" s="159" t="str">
        <x:f>IF(A52&lt;=Simulador!$B$11,(J52-MAX(J52,0)*Simulador!$B$12-Simulador!$B$14)-(H52-Simulador!$B$13),"")</x:f>
      </x:c>
    </x:row>
    <x:row r="53">
      <x:c r="A53" s="76" t="n">
        <x:f>A52+1</x:f>
        <x:v>49</x:v>
      </x:c>
      <x:c r="B53" s="159" t="str">
        <x:f>IF(A53&lt;=Simulador!$B$11,MAX(0,B52+D53-MIN(Simulador!$B$27,B52+D53)),"")</x:f>
      </x:c>
      <x:c r="C53" s="159" t="str">
        <x:f>IF(A53&lt;=Simulador!$B$11,MAX(0,C52+E53-MIN(Simulador!$B$27,C52+E53)),"")</x:f>
      </x:c>
      <x:c r="D53" s="159" t="str">
        <x:f>IF(A53&lt;=Simulador!$B$11,B52*Simulador!$B$25,"")</x:f>
      </x:c>
      <x:c r="E53" s="159" t="str">
        <x:f>IF(A53&lt;=Simulador!$B$11,C52*Simulador!$B$25,"")</x:f>
      </x:c>
      <x:c r="F53" s="159" t="str">
        <x:f>IF(A53&lt;=Simulador!$B$11,F52+D53,"")</x:f>
      </x:c>
      <x:c r="G53" s="159" t="str">
        <x:f>IF(A53&lt;=Simulador!$B$11,G52+E53,"")</x:f>
      </x:c>
      <x:c r="H53" s="159" t="str">
        <x:f>IF(A53&lt;=Simulador!$B$11,F53-G53,"")</x:f>
      </x:c>
      <x:c r="I53" s="159" t="str">
        <x:f>IF(A53&lt;=Simulador!$B$11,I52*(1+Simulador!$D$20),"")</x:f>
      </x:c>
      <x:c r="J53" s="159" t="str">
        <x:f>IF(A53&lt;=Simulador!$B$11,I53-Simulador!$B$6,"")</x:f>
      </x:c>
      <x:c r="K53" s="159" t="str">
        <x:f>IF(A53&lt;=Simulador!$B$11,(J53-MAX(J53,0)*Simulador!$B$12-Simulador!$B$14)-(H53-Simulador!$B$13),"")</x:f>
      </x:c>
    </x:row>
    <x:row r="54">
      <x:c r="A54" s="76" t="n">
        <x:f>A53+1</x:f>
        <x:v>50</x:v>
      </x:c>
      <x:c r="B54" s="159" t="str">
        <x:f>IF(A54&lt;=Simulador!$B$11,MAX(0,B53+D54-MIN(Simulador!$B$27,B53+D54)),"")</x:f>
      </x:c>
      <x:c r="C54" s="159" t="str">
        <x:f>IF(A54&lt;=Simulador!$B$11,MAX(0,C53+E54-MIN(Simulador!$B$27,C53+E54)),"")</x:f>
      </x:c>
      <x:c r="D54" s="159" t="str">
        <x:f>IF(A54&lt;=Simulador!$B$11,B53*Simulador!$B$25,"")</x:f>
      </x:c>
      <x:c r="E54" s="159" t="str">
        <x:f>IF(A54&lt;=Simulador!$B$11,C53*Simulador!$B$25,"")</x:f>
      </x:c>
      <x:c r="F54" s="159" t="str">
        <x:f>IF(A54&lt;=Simulador!$B$11,F53+D54,"")</x:f>
      </x:c>
      <x:c r="G54" s="159" t="str">
        <x:f>IF(A54&lt;=Simulador!$B$11,G53+E54,"")</x:f>
      </x:c>
      <x:c r="H54" s="159" t="str">
        <x:f>IF(A54&lt;=Simulador!$B$11,F54-G54,"")</x:f>
      </x:c>
      <x:c r="I54" s="159" t="str">
        <x:f>IF(A54&lt;=Simulador!$B$11,I53*(1+Simulador!$D$20),"")</x:f>
      </x:c>
      <x:c r="J54" s="159" t="str">
        <x:f>IF(A54&lt;=Simulador!$B$11,I54-Simulador!$B$6,"")</x:f>
      </x:c>
      <x:c r="K54" s="159" t="str">
        <x:f>IF(A54&lt;=Simulador!$B$11,(J54-MAX(J54,0)*Simulador!$B$12-Simulador!$B$14)-(H54-Simulador!$B$13),"")</x:f>
      </x:c>
    </x:row>
    <x:row r="55">
      <x:c r="A55" s="76" t="n">
        <x:f>A54+1</x:f>
        <x:v>51</x:v>
      </x:c>
      <x:c r="B55" s="159" t="str">
        <x:f>IF(A55&lt;=Simulador!$B$11,MAX(0,B54+D55-MIN(Simulador!$B$27,B54+D55)),"")</x:f>
      </x:c>
      <x:c r="C55" s="159" t="str">
        <x:f>IF(A55&lt;=Simulador!$B$11,MAX(0,C54+E55-MIN(Simulador!$B$27,C54+E55)),"")</x:f>
      </x:c>
      <x:c r="D55" s="159" t="str">
        <x:f>IF(A55&lt;=Simulador!$B$11,B54*Simulador!$B$25,"")</x:f>
      </x:c>
      <x:c r="E55" s="159" t="str">
        <x:f>IF(A55&lt;=Simulador!$B$11,C54*Simulador!$B$25,"")</x:f>
      </x:c>
      <x:c r="F55" s="159" t="str">
        <x:f>IF(A55&lt;=Simulador!$B$11,F54+D55,"")</x:f>
      </x:c>
      <x:c r="G55" s="159" t="str">
        <x:f>IF(A55&lt;=Simulador!$B$11,G54+E55,"")</x:f>
      </x:c>
      <x:c r="H55" s="159" t="str">
        <x:f>IF(A55&lt;=Simulador!$B$11,F55-G55,"")</x:f>
      </x:c>
      <x:c r="I55" s="159" t="str">
        <x:f>IF(A55&lt;=Simulador!$B$11,I54*(1+Simulador!$D$20),"")</x:f>
      </x:c>
      <x:c r="J55" s="159" t="str">
        <x:f>IF(A55&lt;=Simulador!$B$11,I55-Simulador!$B$6,"")</x:f>
      </x:c>
      <x:c r="K55" s="159" t="str">
        <x:f>IF(A55&lt;=Simulador!$B$11,(J55-MAX(J55,0)*Simulador!$B$12-Simulador!$B$14)-(H55-Simulador!$B$13),"")</x:f>
      </x:c>
    </x:row>
    <x:row r="56">
      <x:c r="A56" s="76" t="n">
        <x:f>A55+1</x:f>
        <x:v>52</x:v>
      </x:c>
      <x:c r="B56" s="159" t="str">
        <x:f>IF(A56&lt;=Simulador!$B$11,MAX(0,B55+D56-MIN(Simulador!$B$27,B55+D56)),"")</x:f>
      </x:c>
      <x:c r="C56" s="159" t="str">
        <x:f>IF(A56&lt;=Simulador!$B$11,MAX(0,C55+E56-MIN(Simulador!$B$27,C55+E56)),"")</x:f>
      </x:c>
      <x:c r="D56" s="159" t="str">
        <x:f>IF(A56&lt;=Simulador!$B$11,B55*Simulador!$B$25,"")</x:f>
      </x:c>
      <x:c r="E56" s="159" t="str">
        <x:f>IF(A56&lt;=Simulador!$B$11,C55*Simulador!$B$25,"")</x:f>
      </x:c>
      <x:c r="F56" s="159" t="str">
        <x:f>IF(A56&lt;=Simulador!$B$11,F55+D56,"")</x:f>
      </x:c>
      <x:c r="G56" s="159" t="str">
        <x:f>IF(A56&lt;=Simulador!$B$11,G55+E56,"")</x:f>
      </x:c>
      <x:c r="H56" s="159" t="str">
        <x:f>IF(A56&lt;=Simulador!$B$11,F56-G56,"")</x:f>
      </x:c>
      <x:c r="I56" s="159" t="str">
        <x:f>IF(A56&lt;=Simulador!$B$11,I55*(1+Simulador!$D$20),"")</x:f>
      </x:c>
      <x:c r="J56" s="159" t="str">
        <x:f>IF(A56&lt;=Simulador!$B$11,I56-Simulador!$B$6,"")</x:f>
      </x:c>
      <x:c r="K56" s="159" t="str">
        <x:f>IF(A56&lt;=Simulador!$B$11,(J56-MAX(J56,0)*Simulador!$B$12-Simulador!$B$14)-(H56-Simulador!$B$13),"")</x:f>
      </x:c>
    </x:row>
    <x:row r="57">
      <x:c r="A57" s="76" t="n">
        <x:f>A56+1</x:f>
        <x:v>53</x:v>
      </x:c>
      <x:c r="B57" s="159" t="str">
        <x:f>IF(A57&lt;=Simulador!$B$11,MAX(0,B56+D57-MIN(Simulador!$B$27,B56+D57)),"")</x:f>
      </x:c>
      <x:c r="C57" s="159" t="str">
        <x:f>IF(A57&lt;=Simulador!$B$11,MAX(0,C56+E57-MIN(Simulador!$B$27,C56+E57)),"")</x:f>
      </x:c>
      <x:c r="D57" s="159" t="str">
        <x:f>IF(A57&lt;=Simulador!$B$11,B56*Simulador!$B$25,"")</x:f>
      </x:c>
      <x:c r="E57" s="159" t="str">
        <x:f>IF(A57&lt;=Simulador!$B$11,C56*Simulador!$B$25,"")</x:f>
      </x:c>
      <x:c r="F57" s="159" t="str">
        <x:f>IF(A57&lt;=Simulador!$B$11,F56+D57,"")</x:f>
      </x:c>
      <x:c r="G57" s="159" t="str">
        <x:f>IF(A57&lt;=Simulador!$B$11,G56+E57,"")</x:f>
      </x:c>
      <x:c r="H57" s="159" t="str">
        <x:f>IF(A57&lt;=Simulador!$B$11,F57-G57,"")</x:f>
      </x:c>
      <x:c r="I57" s="159" t="str">
        <x:f>IF(A57&lt;=Simulador!$B$11,I56*(1+Simulador!$D$20),"")</x:f>
      </x:c>
      <x:c r="J57" s="159" t="str">
        <x:f>IF(A57&lt;=Simulador!$B$11,I57-Simulador!$B$6,"")</x:f>
      </x:c>
      <x:c r="K57" s="159" t="str">
        <x:f>IF(A57&lt;=Simulador!$B$11,(J57-MAX(J57,0)*Simulador!$B$12-Simulador!$B$14)-(H57-Simulador!$B$13),"")</x:f>
      </x:c>
    </x:row>
    <x:row r="58">
      <x:c r="A58" s="76" t="n">
        <x:f>A57+1</x:f>
        <x:v>54</x:v>
      </x:c>
      <x:c r="B58" s="159" t="str">
        <x:f>IF(A58&lt;=Simulador!$B$11,MAX(0,B57+D58-MIN(Simulador!$B$27,B57+D58)),"")</x:f>
      </x:c>
      <x:c r="C58" s="159" t="str">
        <x:f>IF(A58&lt;=Simulador!$B$11,MAX(0,C57+E58-MIN(Simulador!$B$27,C57+E58)),"")</x:f>
      </x:c>
      <x:c r="D58" s="159" t="str">
        <x:f>IF(A58&lt;=Simulador!$B$11,B57*Simulador!$B$25,"")</x:f>
      </x:c>
      <x:c r="E58" s="159" t="str">
        <x:f>IF(A58&lt;=Simulador!$B$11,C57*Simulador!$B$25,"")</x:f>
      </x:c>
      <x:c r="F58" s="159" t="str">
        <x:f>IF(A58&lt;=Simulador!$B$11,F57+D58,"")</x:f>
      </x:c>
      <x:c r="G58" s="159" t="str">
        <x:f>IF(A58&lt;=Simulador!$B$11,G57+E58,"")</x:f>
      </x:c>
      <x:c r="H58" s="159" t="str">
        <x:f>IF(A58&lt;=Simulador!$B$11,F58-G58,"")</x:f>
      </x:c>
      <x:c r="I58" s="159" t="str">
        <x:f>IF(A58&lt;=Simulador!$B$11,I57*(1+Simulador!$D$20),"")</x:f>
      </x:c>
      <x:c r="J58" s="159" t="str">
        <x:f>IF(A58&lt;=Simulador!$B$11,I58-Simulador!$B$6,"")</x:f>
      </x:c>
      <x:c r="K58" s="159" t="str">
        <x:f>IF(A58&lt;=Simulador!$B$11,(J58-MAX(J58,0)*Simulador!$B$12-Simulador!$B$14)-(H58-Simulador!$B$13),"")</x:f>
      </x:c>
    </x:row>
    <x:row r="59">
      <x:c r="A59" s="76" t="n">
        <x:f>A58+1</x:f>
        <x:v>55</x:v>
      </x:c>
      <x:c r="B59" s="159" t="str">
        <x:f>IF(A59&lt;=Simulador!$B$11,MAX(0,B58+D59-MIN(Simulador!$B$27,B58+D59)),"")</x:f>
      </x:c>
      <x:c r="C59" s="159" t="str">
        <x:f>IF(A59&lt;=Simulador!$B$11,MAX(0,C58+E59-MIN(Simulador!$B$27,C58+E59)),"")</x:f>
      </x:c>
      <x:c r="D59" s="159" t="str">
        <x:f>IF(A59&lt;=Simulador!$B$11,B58*Simulador!$B$25,"")</x:f>
      </x:c>
      <x:c r="E59" s="159" t="str">
        <x:f>IF(A59&lt;=Simulador!$B$11,C58*Simulador!$B$25,"")</x:f>
      </x:c>
      <x:c r="F59" s="159" t="str">
        <x:f>IF(A59&lt;=Simulador!$B$11,F58+D59,"")</x:f>
      </x:c>
      <x:c r="G59" s="159" t="str">
        <x:f>IF(A59&lt;=Simulador!$B$11,G58+E59,"")</x:f>
      </x:c>
      <x:c r="H59" s="159" t="str">
        <x:f>IF(A59&lt;=Simulador!$B$11,F59-G59,"")</x:f>
      </x:c>
      <x:c r="I59" s="159" t="str">
        <x:f>IF(A59&lt;=Simulador!$B$11,I58*(1+Simulador!$D$20),"")</x:f>
      </x:c>
      <x:c r="J59" s="159" t="str">
        <x:f>IF(A59&lt;=Simulador!$B$11,I59-Simulador!$B$6,"")</x:f>
      </x:c>
      <x:c r="K59" s="159" t="str">
        <x:f>IF(A59&lt;=Simulador!$B$11,(J59-MAX(J59,0)*Simulador!$B$12-Simulador!$B$14)-(H59-Simulador!$B$13),"")</x:f>
      </x:c>
    </x:row>
    <x:row r="60">
      <x:c r="A60" s="76" t="n">
        <x:f>A59+1</x:f>
        <x:v>56</x:v>
      </x:c>
      <x:c r="B60" s="159" t="str">
        <x:f>IF(A60&lt;=Simulador!$B$11,MAX(0,B59+D60-MIN(Simulador!$B$27,B59+D60)),"")</x:f>
      </x:c>
      <x:c r="C60" s="159" t="str">
        <x:f>IF(A60&lt;=Simulador!$B$11,MAX(0,C59+E60-MIN(Simulador!$B$27,C59+E60)),"")</x:f>
      </x:c>
      <x:c r="D60" s="159" t="str">
        <x:f>IF(A60&lt;=Simulador!$B$11,B59*Simulador!$B$25,"")</x:f>
      </x:c>
      <x:c r="E60" s="159" t="str">
        <x:f>IF(A60&lt;=Simulador!$B$11,C59*Simulador!$B$25,"")</x:f>
      </x:c>
      <x:c r="F60" s="159" t="str">
        <x:f>IF(A60&lt;=Simulador!$B$11,F59+D60,"")</x:f>
      </x:c>
      <x:c r="G60" s="159" t="str">
        <x:f>IF(A60&lt;=Simulador!$B$11,G59+E60,"")</x:f>
      </x:c>
      <x:c r="H60" s="159" t="str">
        <x:f>IF(A60&lt;=Simulador!$B$11,F60-G60,"")</x:f>
      </x:c>
      <x:c r="I60" s="159" t="str">
        <x:f>IF(A60&lt;=Simulador!$B$11,I59*(1+Simulador!$D$20),"")</x:f>
      </x:c>
      <x:c r="J60" s="159" t="str">
        <x:f>IF(A60&lt;=Simulador!$B$11,I60-Simulador!$B$6,"")</x:f>
      </x:c>
      <x:c r="K60" s="159" t="str">
        <x:f>IF(A60&lt;=Simulador!$B$11,(J60-MAX(J60,0)*Simulador!$B$12-Simulador!$B$14)-(H60-Simulador!$B$13),"")</x:f>
      </x:c>
    </x:row>
    <x:row r="61">
      <x:c r="A61" s="76" t="n">
        <x:f>A60+1</x:f>
        <x:v>57</x:v>
      </x:c>
      <x:c r="B61" s="159" t="str">
        <x:f>IF(A61&lt;=Simulador!$B$11,MAX(0,B60+D61-MIN(Simulador!$B$27,B60+D61)),"")</x:f>
      </x:c>
      <x:c r="C61" s="159" t="str">
        <x:f>IF(A61&lt;=Simulador!$B$11,MAX(0,C60+E61-MIN(Simulador!$B$27,C60+E61)),"")</x:f>
      </x:c>
      <x:c r="D61" s="159" t="str">
        <x:f>IF(A61&lt;=Simulador!$B$11,B60*Simulador!$B$25,"")</x:f>
      </x:c>
      <x:c r="E61" s="159" t="str">
        <x:f>IF(A61&lt;=Simulador!$B$11,C60*Simulador!$B$25,"")</x:f>
      </x:c>
      <x:c r="F61" s="159" t="str">
        <x:f>IF(A61&lt;=Simulador!$B$11,F60+D61,"")</x:f>
      </x:c>
      <x:c r="G61" s="159" t="str">
        <x:f>IF(A61&lt;=Simulador!$B$11,G60+E61,"")</x:f>
      </x:c>
      <x:c r="H61" s="159" t="str">
        <x:f>IF(A61&lt;=Simulador!$B$11,F61-G61,"")</x:f>
      </x:c>
      <x:c r="I61" s="159" t="str">
        <x:f>IF(A61&lt;=Simulador!$B$11,I60*(1+Simulador!$D$20),"")</x:f>
      </x:c>
      <x:c r="J61" s="159" t="str">
        <x:f>IF(A61&lt;=Simulador!$B$11,I61-Simulador!$B$6,"")</x:f>
      </x:c>
      <x:c r="K61" s="159" t="str">
        <x:f>IF(A61&lt;=Simulador!$B$11,(J61-MAX(J61,0)*Simulador!$B$12-Simulador!$B$14)-(H61-Simulador!$B$13),"")</x:f>
      </x:c>
    </x:row>
    <x:row r="62">
      <x:c r="A62" s="76" t="n">
        <x:f>A61+1</x:f>
        <x:v>58</x:v>
      </x:c>
      <x:c r="B62" s="159" t="str">
        <x:f>IF(A62&lt;=Simulador!$B$11,MAX(0,B61+D62-MIN(Simulador!$B$27,B61+D62)),"")</x:f>
      </x:c>
      <x:c r="C62" s="159" t="str">
        <x:f>IF(A62&lt;=Simulador!$B$11,MAX(0,C61+E62-MIN(Simulador!$B$27,C61+E62)),"")</x:f>
      </x:c>
      <x:c r="D62" s="159" t="str">
        <x:f>IF(A62&lt;=Simulador!$B$11,B61*Simulador!$B$25,"")</x:f>
      </x:c>
      <x:c r="E62" s="159" t="str">
        <x:f>IF(A62&lt;=Simulador!$B$11,C61*Simulador!$B$25,"")</x:f>
      </x:c>
      <x:c r="F62" s="159" t="str">
        <x:f>IF(A62&lt;=Simulador!$B$11,F61+D62,"")</x:f>
      </x:c>
      <x:c r="G62" s="159" t="str">
        <x:f>IF(A62&lt;=Simulador!$B$11,G61+E62,"")</x:f>
      </x:c>
      <x:c r="H62" s="159" t="str">
        <x:f>IF(A62&lt;=Simulador!$B$11,F62-G62,"")</x:f>
      </x:c>
      <x:c r="I62" s="159" t="str">
        <x:f>IF(A62&lt;=Simulador!$B$11,I61*(1+Simulador!$D$20),"")</x:f>
      </x:c>
      <x:c r="J62" s="159" t="str">
        <x:f>IF(A62&lt;=Simulador!$B$11,I62-Simulador!$B$6,"")</x:f>
      </x:c>
      <x:c r="K62" s="159" t="str">
        <x:f>IF(A62&lt;=Simulador!$B$11,(J62-MAX(J62,0)*Simulador!$B$12-Simulador!$B$14)-(H62-Simulador!$B$13),"")</x:f>
      </x:c>
    </x:row>
    <x:row r="63">
      <x:c r="A63" s="76" t="n">
        <x:f>A62+1</x:f>
        <x:v>59</x:v>
      </x:c>
      <x:c r="B63" s="159" t="str">
        <x:f>IF(A63&lt;=Simulador!$B$11,MAX(0,B62+D63-MIN(Simulador!$B$27,B62+D63)),"")</x:f>
      </x:c>
      <x:c r="C63" s="159" t="str">
        <x:f>IF(A63&lt;=Simulador!$B$11,MAX(0,C62+E63-MIN(Simulador!$B$27,C62+E63)),"")</x:f>
      </x:c>
      <x:c r="D63" s="159" t="str">
        <x:f>IF(A63&lt;=Simulador!$B$11,B62*Simulador!$B$25,"")</x:f>
      </x:c>
      <x:c r="E63" s="159" t="str">
        <x:f>IF(A63&lt;=Simulador!$B$11,C62*Simulador!$B$25,"")</x:f>
      </x:c>
      <x:c r="F63" s="159" t="str">
        <x:f>IF(A63&lt;=Simulador!$B$11,F62+D63,"")</x:f>
      </x:c>
      <x:c r="G63" s="159" t="str">
        <x:f>IF(A63&lt;=Simulador!$B$11,G62+E63,"")</x:f>
      </x:c>
      <x:c r="H63" s="159" t="str">
        <x:f>IF(A63&lt;=Simulador!$B$11,F63-G63,"")</x:f>
      </x:c>
      <x:c r="I63" s="159" t="str">
        <x:f>IF(A63&lt;=Simulador!$B$11,I62*(1+Simulador!$D$20),"")</x:f>
      </x:c>
      <x:c r="J63" s="159" t="str">
        <x:f>IF(A63&lt;=Simulador!$B$11,I63-Simulador!$B$6,"")</x:f>
      </x:c>
      <x:c r="K63" s="159" t="str">
        <x:f>IF(A63&lt;=Simulador!$B$11,(J63-MAX(J63,0)*Simulador!$B$12-Simulador!$B$14)-(H63-Simulador!$B$13),"")</x:f>
      </x:c>
    </x:row>
    <x:row r="64">
      <x:c r="A64" s="76" t="n">
        <x:f>A63+1</x:f>
        <x:v>60</x:v>
      </x:c>
      <x:c r="B64" s="159" t="str">
        <x:f>IF(A64&lt;=Simulador!$B$11,MAX(0,B63+D64-MIN(Simulador!$B$27,B63+D64)),"")</x:f>
      </x:c>
      <x:c r="C64" s="159" t="str">
        <x:f>IF(A64&lt;=Simulador!$B$11,MAX(0,C63+E64-MIN(Simulador!$B$27,C63+E64)),"")</x:f>
      </x:c>
      <x:c r="D64" s="159" t="str">
        <x:f>IF(A64&lt;=Simulador!$B$11,B63*Simulador!$B$25,"")</x:f>
      </x:c>
      <x:c r="E64" s="159" t="str">
        <x:f>IF(A64&lt;=Simulador!$B$11,C63*Simulador!$B$25,"")</x:f>
      </x:c>
      <x:c r="F64" s="159" t="str">
        <x:f>IF(A64&lt;=Simulador!$B$11,F63+D64,"")</x:f>
      </x:c>
      <x:c r="G64" s="159" t="str">
        <x:f>IF(A64&lt;=Simulador!$B$11,G63+E64,"")</x:f>
      </x:c>
      <x:c r="H64" s="159" t="str">
        <x:f>IF(A64&lt;=Simulador!$B$11,F64-G64,"")</x:f>
      </x:c>
      <x:c r="I64" s="159" t="str">
        <x:f>IF(A64&lt;=Simulador!$B$11,I63*(1+Simulador!$D$20),"")</x:f>
      </x:c>
      <x:c r="J64" s="159" t="str">
        <x:f>IF(A64&lt;=Simulador!$B$11,I64-Simulador!$B$6,"")</x:f>
      </x:c>
      <x:c r="K64" s="159" t="str">
        <x:f>IF(A64&lt;=Simulador!$B$11,(J64-MAX(J64,0)*Simulador!$B$12-Simulador!$B$14)-(H64-Simulador!$B$13),"")</x:f>
      </x:c>
    </x:row>
    <x:row r="65">
      <x:c r="A65" s="76" t="n">
        <x:f>A64+1</x:f>
        <x:v>61</x:v>
      </x:c>
      <x:c r="B65" s="159" t="str">
        <x:f>IF(A65&lt;=Simulador!$B$11,MAX(0,B64+D65-MIN(Simulador!$B$27,B64+D65)),"")</x:f>
      </x:c>
      <x:c r="C65" s="159" t="str">
        <x:f>IF(A65&lt;=Simulador!$B$11,MAX(0,C64+E65-MIN(Simulador!$B$27,C64+E65)),"")</x:f>
      </x:c>
      <x:c r="D65" s="159" t="str">
        <x:f>IF(A65&lt;=Simulador!$B$11,B64*Simulador!$B$25,"")</x:f>
      </x:c>
      <x:c r="E65" s="159" t="str">
        <x:f>IF(A65&lt;=Simulador!$B$11,C64*Simulador!$B$25,"")</x:f>
      </x:c>
      <x:c r="F65" s="159" t="str">
        <x:f>IF(A65&lt;=Simulador!$B$11,F64+D65,"")</x:f>
      </x:c>
      <x:c r="G65" s="159" t="str">
        <x:f>IF(A65&lt;=Simulador!$B$11,G64+E65,"")</x:f>
      </x:c>
      <x:c r="H65" s="159" t="str">
        <x:f>IF(A65&lt;=Simulador!$B$11,F65-G65,"")</x:f>
      </x:c>
      <x:c r="I65" s="159" t="str">
        <x:f>IF(A65&lt;=Simulador!$B$11,I64*(1+Simulador!$D$20),"")</x:f>
      </x:c>
      <x:c r="J65" s="159" t="str">
        <x:f>IF(A65&lt;=Simulador!$B$11,I65-Simulador!$B$6,"")</x:f>
      </x:c>
      <x:c r="K65" s="159" t="str">
        <x:f>IF(A65&lt;=Simulador!$B$11,(J65-MAX(J65,0)*Simulador!$B$12-Simulador!$B$14)-(H65-Simulador!$B$13),"")</x:f>
      </x:c>
    </x:row>
    <x:row r="66">
      <x:c r="A66" s="76" t="n">
        <x:f>A65+1</x:f>
        <x:v>62</x:v>
      </x:c>
      <x:c r="B66" s="159" t="str">
        <x:f>IF(A66&lt;=Simulador!$B$11,MAX(0,B65+D66-MIN(Simulador!$B$27,B65+D66)),"")</x:f>
      </x:c>
      <x:c r="C66" s="159" t="str">
        <x:f>IF(A66&lt;=Simulador!$B$11,MAX(0,C65+E66-MIN(Simulador!$B$27,C65+E66)),"")</x:f>
      </x:c>
      <x:c r="D66" s="159" t="str">
        <x:f>IF(A66&lt;=Simulador!$B$11,B65*Simulador!$B$25,"")</x:f>
      </x:c>
      <x:c r="E66" s="159" t="str">
        <x:f>IF(A66&lt;=Simulador!$B$11,C65*Simulador!$B$25,"")</x:f>
      </x:c>
      <x:c r="F66" s="159" t="str">
        <x:f>IF(A66&lt;=Simulador!$B$11,F65+D66,"")</x:f>
      </x:c>
      <x:c r="G66" s="159" t="str">
        <x:f>IF(A66&lt;=Simulador!$B$11,G65+E66,"")</x:f>
      </x:c>
      <x:c r="H66" s="159" t="str">
        <x:f>IF(A66&lt;=Simulador!$B$11,F66-G66,"")</x:f>
      </x:c>
      <x:c r="I66" s="159" t="str">
        <x:f>IF(A66&lt;=Simulador!$B$11,I65*(1+Simulador!$D$20),"")</x:f>
      </x:c>
      <x:c r="J66" s="159" t="str">
        <x:f>IF(A66&lt;=Simulador!$B$11,I66-Simulador!$B$6,"")</x:f>
      </x:c>
      <x:c r="K66" s="159" t="str">
        <x:f>IF(A66&lt;=Simulador!$B$11,(J66-MAX(J66,0)*Simulador!$B$12-Simulador!$B$14)-(H66-Simulador!$B$13),"")</x:f>
      </x:c>
    </x:row>
    <x:row r="67">
      <x:c r="A67" s="76" t="n">
        <x:f>A66+1</x:f>
        <x:v>63</x:v>
      </x:c>
      <x:c r="B67" s="159" t="str">
        <x:f>IF(A67&lt;=Simulador!$B$11,MAX(0,B66+D67-MIN(Simulador!$B$27,B66+D67)),"")</x:f>
      </x:c>
      <x:c r="C67" s="159" t="str">
        <x:f>IF(A67&lt;=Simulador!$B$11,MAX(0,C66+E67-MIN(Simulador!$B$27,C66+E67)),"")</x:f>
      </x:c>
      <x:c r="D67" s="159" t="str">
        <x:f>IF(A67&lt;=Simulador!$B$11,B66*Simulador!$B$25,"")</x:f>
      </x:c>
      <x:c r="E67" s="159" t="str">
        <x:f>IF(A67&lt;=Simulador!$B$11,C66*Simulador!$B$25,"")</x:f>
      </x:c>
      <x:c r="F67" s="159" t="str">
        <x:f>IF(A67&lt;=Simulador!$B$11,F66+D67,"")</x:f>
      </x:c>
      <x:c r="G67" s="159" t="str">
        <x:f>IF(A67&lt;=Simulador!$B$11,G66+E67,"")</x:f>
      </x:c>
      <x:c r="H67" s="159" t="str">
        <x:f>IF(A67&lt;=Simulador!$B$11,F67-G67,"")</x:f>
      </x:c>
      <x:c r="I67" s="159" t="str">
        <x:f>IF(A67&lt;=Simulador!$B$11,I66*(1+Simulador!$D$20),"")</x:f>
      </x:c>
      <x:c r="J67" s="159" t="str">
        <x:f>IF(A67&lt;=Simulador!$B$11,I67-Simulador!$B$6,"")</x:f>
      </x:c>
      <x:c r="K67" s="159" t="str">
        <x:f>IF(A67&lt;=Simulador!$B$11,(J67-MAX(J67,0)*Simulador!$B$12-Simulador!$B$14)-(H67-Simulador!$B$13),"")</x:f>
      </x:c>
    </x:row>
    <x:row r="68">
      <x:c r="A68" s="76" t="n">
        <x:f>A67+1</x:f>
        <x:v>64</x:v>
      </x:c>
      <x:c r="B68" s="159" t="str">
        <x:f>IF(A68&lt;=Simulador!$B$11,MAX(0,B67+D68-MIN(Simulador!$B$27,B67+D68)),"")</x:f>
      </x:c>
      <x:c r="C68" s="159" t="str">
        <x:f>IF(A68&lt;=Simulador!$B$11,MAX(0,C67+E68-MIN(Simulador!$B$27,C67+E68)),"")</x:f>
      </x:c>
      <x:c r="D68" s="159" t="str">
        <x:f>IF(A68&lt;=Simulador!$B$11,B67*Simulador!$B$25,"")</x:f>
      </x:c>
      <x:c r="E68" s="159" t="str">
        <x:f>IF(A68&lt;=Simulador!$B$11,C67*Simulador!$B$25,"")</x:f>
      </x:c>
      <x:c r="F68" s="159" t="str">
        <x:f>IF(A68&lt;=Simulador!$B$11,F67+D68,"")</x:f>
      </x:c>
      <x:c r="G68" s="159" t="str">
        <x:f>IF(A68&lt;=Simulador!$B$11,G67+E68,"")</x:f>
      </x:c>
      <x:c r="H68" s="159" t="str">
        <x:f>IF(A68&lt;=Simulador!$B$11,F68-G68,"")</x:f>
      </x:c>
      <x:c r="I68" s="159" t="str">
        <x:f>IF(A68&lt;=Simulador!$B$11,I67*(1+Simulador!$D$20),"")</x:f>
      </x:c>
      <x:c r="J68" s="159" t="str">
        <x:f>IF(A68&lt;=Simulador!$B$11,I68-Simulador!$B$6,"")</x:f>
      </x:c>
      <x:c r="K68" s="159" t="str">
        <x:f>IF(A68&lt;=Simulador!$B$11,(J68-MAX(J68,0)*Simulador!$B$12-Simulador!$B$14)-(H68-Simulador!$B$13),"")</x:f>
      </x:c>
    </x:row>
    <x:row r="69">
      <x:c r="A69" s="76" t="n">
        <x:f>A68+1</x:f>
        <x:v>65</x:v>
      </x:c>
      <x:c r="B69" s="159" t="str">
        <x:f>IF(A69&lt;=Simulador!$B$11,MAX(0,B68+D69-MIN(Simulador!$B$27,B68+D69)),"")</x:f>
      </x:c>
      <x:c r="C69" s="159" t="str">
        <x:f>IF(A69&lt;=Simulador!$B$11,MAX(0,C68+E69-MIN(Simulador!$B$27,C68+E69)),"")</x:f>
      </x:c>
      <x:c r="D69" s="159" t="str">
        <x:f>IF(A69&lt;=Simulador!$B$11,B68*Simulador!$B$25,"")</x:f>
      </x:c>
      <x:c r="E69" s="159" t="str">
        <x:f>IF(A69&lt;=Simulador!$B$11,C68*Simulador!$B$25,"")</x:f>
      </x:c>
      <x:c r="F69" s="159" t="str">
        <x:f>IF(A69&lt;=Simulador!$B$11,F68+D69,"")</x:f>
      </x:c>
      <x:c r="G69" s="159" t="str">
        <x:f>IF(A69&lt;=Simulador!$B$11,G68+E69,"")</x:f>
      </x:c>
      <x:c r="H69" s="159" t="str">
        <x:f>IF(A69&lt;=Simulador!$B$11,F69-G69,"")</x:f>
      </x:c>
      <x:c r="I69" s="159" t="str">
        <x:f>IF(A69&lt;=Simulador!$B$11,I68*(1+Simulador!$D$20),"")</x:f>
      </x:c>
      <x:c r="J69" s="159" t="str">
        <x:f>IF(A69&lt;=Simulador!$B$11,I69-Simulador!$B$6,"")</x:f>
      </x:c>
      <x:c r="K69" s="159" t="str">
        <x:f>IF(A69&lt;=Simulador!$B$11,(J69-MAX(J69,0)*Simulador!$B$12-Simulador!$B$14)-(H69-Simulador!$B$13),"")</x:f>
      </x:c>
    </x:row>
    <x:row r="70">
      <x:c r="A70" s="76" t="n">
        <x:f>A69+1</x:f>
        <x:v>66</x:v>
      </x:c>
      <x:c r="B70" s="159" t="str">
        <x:f>IF(A70&lt;=Simulador!$B$11,MAX(0,B69+D70-MIN(Simulador!$B$27,B69+D70)),"")</x:f>
      </x:c>
      <x:c r="C70" s="159" t="str">
        <x:f>IF(A70&lt;=Simulador!$B$11,MAX(0,C69+E70-MIN(Simulador!$B$27,C69+E70)),"")</x:f>
      </x:c>
      <x:c r="D70" s="159" t="str">
        <x:f>IF(A70&lt;=Simulador!$B$11,B69*Simulador!$B$25,"")</x:f>
      </x:c>
      <x:c r="E70" s="159" t="str">
        <x:f>IF(A70&lt;=Simulador!$B$11,C69*Simulador!$B$25,"")</x:f>
      </x:c>
      <x:c r="F70" s="159" t="str">
        <x:f>IF(A70&lt;=Simulador!$B$11,F69+D70,"")</x:f>
      </x:c>
      <x:c r="G70" s="159" t="str">
        <x:f>IF(A70&lt;=Simulador!$B$11,G69+E70,"")</x:f>
      </x:c>
      <x:c r="H70" s="159" t="str">
        <x:f>IF(A70&lt;=Simulador!$B$11,F70-G70,"")</x:f>
      </x:c>
      <x:c r="I70" s="159" t="str">
        <x:f>IF(A70&lt;=Simulador!$B$11,I69*(1+Simulador!$D$20),"")</x:f>
      </x:c>
      <x:c r="J70" s="159" t="str">
        <x:f>IF(A70&lt;=Simulador!$B$11,I70-Simulador!$B$6,"")</x:f>
      </x:c>
      <x:c r="K70" s="159" t="str">
        <x:f>IF(A70&lt;=Simulador!$B$11,(J70-MAX(J70,0)*Simulador!$B$12-Simulador!$B$14)-(H70-Simulador!$B$13),"")</x:f>
      </x:c>
    </x:row>
    <x:row r="71">
      <x:c r="A71" s="76" t="n">
        <x:f>A70+1</x:f>
        <x:v>67</x:v>
      </x:c>
      <x:c r="B71" s="159" t="str">
        <x:f>IF(A71&lt;=Simulador!$B$11,MAX(0,B70+D71-MIN(Simulador!$B$27,B70+D71)),"")</x:f>
      </x:c>
      <x:c r="C71" s="159" t="str">
        <x:f>IF(A71&lt;=Simulador!$B$11,MAX(0,C70+E71-MIN(Simulador!$B$27,C70+E71)),"")</x:f>
      </x:c>
      <x:c r="D71" s="159" t="str">
        <x:f>IF(A71&lt;=Simulador!$B$11,B70*Simulador!$B$25,"")</x:f>
      </x:c>
      <x:c r="E71" s="159" t="str">
        <x:f>IF(A71&lt;=Simulador!$B$11,C70*Simulador!$B$25,"")</x:f>
      </x:c>
      <x:c r="F71" s="159" t="str">
        <x:f>IF(A71&lt;=Simulador!$B$11,F70+D71,"")</x:f>
      </x:c>
      <x:c r="G71" s="159" t="str">
        <x:f>IF(A71&lt;=Simulador!$B$11,G70+E71,"")</x:f>
      </x:c>
      <x:c r="H71" s="159" t="str">
        <x:f>IF(A71&lt;=Simulador!$B$11,F71-G71,"")</x:f>
      </x:c>
      <x:c r="I71" s="159" t="str">
        <x:f>IF(A71&lt;=Simulador!$B$11,I70*(1+Simulador!$D$20),"")</x:f>
      </x:c>
      <x:c r="J71" s="159" t="str">
        <x:f>IF(A71&lt;=Simulador!$B$11,I71-Simulador!$B$6,"")</x:f>
      </x:c>
      <x:c r="K71" s="159" t="str">
        <x:f>IF(A71&lt;=Simulador!$B$11,(J71-MAX(J71,0)*Simulador!$B$12-Simulador!$B$14)-(H71-Simulador!$B$13),"")</x:f>
      </x:c>
    </x:row>
    <x:row r="72">
      <x:c r="A72" s="76" t="n">
        <x:f>A71+1</x:f>
        <x:v>68</x:v>
      </x:c>
      <x:c r="B72" s="159" t="str">
        <x:f>IF(A72&lt;=Simulador!$B$11,MAX(0,B71+D72-MIN(Simulador!$B$27,B71+D72)),"")</x:f>
      </x:c>
      <x:c r="C72" s="159" t="str">
        <x:f>IF(A72&lt;=Simulador!$B$11,MAX(0,C71+E72-MIN(Simulador!$B$27,C71+E72)),"")</x:f>
      </x:c>
      <x:c r="D72" s="159" t="str">
        <x:f>IF(A72&lt;=Simulador!$B$11,B71*Simulador!$B$25,"")</x:f>
      </x:c>
      <x:c r="E72" s="159" t="str">
        <x:f>IF(A72&lt;=Simulador!$B$11,C71*Simulador!$B$25,"")</x:f>
      </x:c>
      <x:c r="F72" s="159" t="str">
        <x:f>IF(A72&lt;=Simulador!$B$11,F71+D72,"")</x:f>
      </x:c>
      <x:c r="G72" s="159" t="str">
        <x:f>IF(A72&lt;=Simulador!$B$11,G71+E72,"")</x:f>
      </x:c>
      <x:c r="H72" s="159" t="str">
        <x:f>IF(A72&lt;=Simulador!$B$11,F72-G72,"")</x:f>
      </x:c>
      <x:c r="I72" s="159" t="str">
        <x:f>IF(A72&lt;=Simulador!$B$11,I71*(1+Simulador!$D$20),"")</x:f>
      </x:c>
      <x:c r="J72" s="159" t="str">
        <x:f>IF(A72&lt;=Simulador!$B$11,I72-Simulador!$B$6,"")</x:f>
      </x:c>
      <x:c r="K72" s="159" t="str">
        <x:f>IF(A72&lt;=Simulador!$B$11,(J72-MAX(J72,0)*Simulador!$B$12-Simulador!$B$14)-(H72-Simulador!$B$13),"")</x:f>
      </x:c>
    </x:row>
    <x:row r="73">
      <x:c r="A73" s="76" t="n">
        <x:f>A72+1</x:f>
        <x:v>69</x:v>
      </x:c>
      <x:c r="B73" s="159" t="str">
        <x:f>IF(A73&lt;=Simulador!$B$11,MAX(0,B72+D73-MIN(Simulador!$B$27,B72+D73)),"")</x:f>
      </x:c>
      <x:c r="C73" s="159" t="str">
        <x:f>IF(A73&lt;=Simulador!$B$11,MAX(0,C72+E73-MIN(Simulador!$B$27,C72+E73)),"")</x:f>
      </x:c>
      <x:c r="D73" s="159" t="str">
        <x:f>IF(A73&lt;=Simulador!$B$11,B72*Simulador!$B$25,"")</x:f>
      </x:c>
      <x:c r="E73" s="159" t="str">
        <x:f>IF(A73&lt;=Simulador!$B$11,C72*Simulador!$B$25,"")</x:f>
      </x:c>
      <x:c r="F73" s="159" t="str">
        <x:f>IF(A73&lt;=Simulador!$B$11,F72+D73,"")</x:f>
      </x:c>
      <x:c r="G73" s="159" t="str">
        <x:f>IF(A73&lt;=Simulador!$B$11,G72+E73,"")</x:f>
      </x:c>
      <x:c r="H73" s="159" t="str">
        <x:f>IF(A73&lt;=Simulador!$B$11,F73-G73,"")</x:f>
      </x:c>
      <x:c r="I73" s="159" t="str">
        <x:f>IF(A73&lt;=Simulador!$B$11,I72*(1+Simulador!$D$20),"")</x:f>
      </x:c>
      <x:c r="J73" s="159" t="str">
        <x:f>IF(A73&lt;=Simulador!$B$11,I73-Simulador!$B$6,"")</x:f>
      </x:c>
      <x:c r="K73" s="159" t="str">
        <x:f>IF(A73&lt;=Simulador!$B$11,(J73-MAX(J73,0)*Simulador!$B$12-Simulador!$B$14)-(H73-Simulador!$B$13),"")</x:f>
      </x:c>
    </x:row>
    <x:row r="74">
      <x:c r="A74" s="76" t="n">
        <x:f>A73+1</x:f>
        <x:v>70</x:v>
      </x:c>
      <x:c r="B74" s="159" t="str">
        <x:f>IF(A74&lt;=Simulador!$B$11,MAX(0,B73+D74-MIN(Simulador!$B$27,B73+D74)),"")</x:f>
      </x:c>
      <x:c r="C74" s="159" t="str">
        <x:f>IF(A74&lt;=Simulador!$B$11,MAX(0,C73+E74-MIN(Simulador!$B$27,C73+E74)),"")</x:f>
      </x:c>
      <x:c r="D74" s="159" t="str">
        <x:f>IF(A74&lt;=Simulador!$B$11,B73*Simulador!$B$25,"")</x:f>
      </x:c>
      <x:c r="E74" s="159" t="str">
        <x:f>IF(A74&lt;=Simulador!$B$11,C73*Simulador!$B$25,"")</x:f>
      </x:c>
      <x:c r="F74" s="159" t="str">
        <x:f>IF(A74&lt;=Simulador!$B$11,F73+D74,"")</x:f>
      </x:c>
      <x:c r="G74" s="159" t="str">
        <x:f>IF(A74&lt;=Simulador!$B$11,G73+E74,"")</x:f>
      </x:c>
      <x:c r="H74" s="159" t="str">
        <x:f>IF(A74&lt;=Simulador!$B$11,F74-G74,"")</x:f>
      </x:c>
      <x:c r="I74" s="159" t="str">
        <x:f>IF(A74&lt;=Simulador!$B$11,I73*(1+Simulador!$D$20),"")</x:f>
      </x:c>
      <x:c r="J74" s="159" t="str">
        <x:f>IF(A74&lt;=Simulador!$B$11,I74-Simulador!$B$6,"")</x:f>
      </x:c>
      <x:c r="K74" s="159" t="str">
        <x:f>IF(A74&lt;=Simulador!$B$11,(J74-MAX(J74,0)*Simulador!$B$12-Simulador!$B$14)-(H74-Simulador!$B$13),"")</x:f>
      </x:c>
    </x:row>
    <x:row r="75">
      <x:c r="A75" s="76" t="n">
        <x:f>A74+1</x:f>
        <x:v>71</x:v>
      </x:c>
      <x:c r="B75" s="159" t="str">
        <x:f>IF(A75&lt;=Simulador!$B$11,MAX(0,B74+D75-MIN(Simulador!$B$27,B74+D75)),"")</x:f>
      </x:c>
      <x:c r="C75" s="159" t="str">
        <x:f>IF(A75&lt;=Simulador!$B$11,MAX(0,C74+E75-MIN(Simulador!$B$27,C74+E75)),"")</x:f>
      </x:c>
      <x:c r="D75" s="159" t="str">
        <x:f>IF(A75&lt;=Simulador!$B$11,B74*Simulador!$B$25,"")</x:f>
      </x:c>
      <x:c r="E75" s="159" t="str">
        <x:f>IF(A75&lt;=Simulador!$B$11,C74*Simulador!$B$25,"")</x:f>
      </x:c>
      <x:c r="F75" s="159" t="str">
        <x:f>IF(A75&lt;=Simulador!$B$11,F74+D75,"")</x:f>
      </x:c>
      <x:c r="G75" s="159" t="str">
        <x:f>IF(A75&lt;=Simulador!$B$11,G74+E75,"")</x:f>
      </x:c>
      <x:c r="H75" s="159" t="str">
        <x:f>IF(A75&lt;=Simulador!$B$11,F75-G75,"")</x:f>
      </x:c>
      <x:c r="I75" s="159" t="str">
        <x:f>IF(A75&lt;=Simulador!$B$11,I74*(1+Simulador!$D$20),"")</x:f>
      </x:c>
      <x:c r="J75" s="159" t="str">
        <x:f>IF(A75&lt;=Simulador!$B$11,I75-Simulador!$B$6,"")</x:f>
      </x:c>
      <x:c r="K75" s="159" t="str">
        <x:f>IF(A75&lt;=Simulador!$B$11,(J75-MAX(J75,0)*Simulador!$B$12-Simulador!$B$14)-(H75-Simulador!$B$13),"")</x:f>
      </x:c>
    </x:row>
    <x:row r="76">
      <x:c r="A76" s="76" t="n">
        <x:f>A75+1</x:f>
        <x:v>72</x:v>
      </x:c>
      <x:c r="B76" s="159" t="str">
        <x:f>IF(A76&lt;=Simulador!$B$11,MAX(0,B75+D76-MIN(Simulador!$B$27,B75+D76)),"")</x:f>
      </x:c>
      <x:c r="C76" s="159" t="str">
        <x:f>IF(A76&lt;=Simulador!$B$11,MAX(0,C75+E76-MIN(Simulador!$B$27,C75+E76)),"")</x:f>
      </x:c>
      <x:c r="D76" s="159" t="str">
        <x:f>IF(A76&lt;=Simulador!$B$11,B75*Simulador!$B$25,"")</x:f>
      </x:c>
      <x:c r="E76" s="159" t="str">
        <x:f>IF(A76&lt;=Simulador!$B$11,C75*Simulador!$B$25,"")</x:f>
      </x:c>
      <x:c r="F76" s="159" t="str">
        <x:f>IF(A76&lt;=Simulador!$B$11,F75+D76,"")</x:f>
      </x:c>
      <x:c r="G76" s="159" t="str">
        <x:f>IF(A76&lt;=Simulador!$B$11,G75+E76,"")</x:f>
      </x:c>
      <x:c r="H76" s="159" t="str">
        <x:f>IF(A76&lt;=Simulador!$B$11,F76-G76,"")</x:f>
      </x:c>
      <x:c r="I76" s="159" t="str">
        <x:f>IF(A76&lt;=Simulador!$B$11,I75*(1+Simulador!$D$20),"")</x:f>
      </x:c>
      <x:c r="J76" s="159" t="str">
        <x:f>IF(A76&lt;=Simulador!$B$11,I76-Simulador!$B$6,"")</x:f>
      </x:c>
      <x:c r="K76" s="159" t="str">
        <x:f>IF(A76&lt;=Simulador!$B$11,(J76-MAX(J76,0)*Simulador!$B$12-Simulador!$B$14)-(H76-Simulador!$B$13),"")</x:f>
      </x:c>
    </x:row>
    <x:row r="77">
      <x:c r="A77" s="76" t="n">
        <x:f>A76+1</x:f>
        <x:v>73</x:v>
      </x:c>
      <x:c r="B77" s="159" t="str">
        <x:f>IF(A77&lt;=Simulador!$B$11,MAX(0,B76+D77-MIN(Simulador!$B$27,B76+D77)),"")</x:f>
      </x:c>
      <x:c r="C77" s="159" t="str">
        <x:f>IF(A77&lt;=Simulador!$B$11,MAX(0,C76+E77-MIN(Simulador!$B$27,C76+E77)),"")</x:f>
      </x:c>
      <x:c r="D77" s="159" t="str">
        <x:f>IF(A77&lt;=Simulador!$B$11,B76*Simulador!$B$25,"")</x:f>
      </x:c>
      <x:c r="E77" s="159" t="str">
        <x:f>IF(A77&lt;=Simulador!$B$11,C76*Simulador!$B$25,"")</x:f>
      </x:c>
      <x:c r="F77" s="159" t="str">
        <x:f>IF(A77&lt;=Simulador!$B$11,F76+D77,"")</x:f>
      </x:c>
      <x:c r="G77" s="159" t="str">
        <x:f>IF(A77&lt;=Simulador!$B$11,G76+E77,"")</x:f>
      </x:c>
      <x:c r="H77" s="159" t="str">
        <x:f>IF(A77&lt;=Simulador!$B$11,F77-G77,"")</x:f>
      </x:c>
      <x:c r="I77" s="159" t="str">
        <x:f>IF(A77&lt;=Simulador!$B$11,I76*(1+Simulador!$D$20),"")</x:f>
      </x:c>
      <x:c r="J77" s="159" t="str">
        <x:f>IF(A77&lt;=Simulador!$B$11,I77-Simulador!$B$6,"")</x:f>
      </x:c>
      <x:c r="K77" s="159" t="str">
        <x:f>IF(A77&lt;=Simulador!$B$11,(J77-MAX(J77,0)*Simulador!$B$12-Simulador!$B$14)-(H77-Simulador!$B$13),"")</x:f>
      </x:c>
    </x:row>
    <x:row r="78">
      <x:c r="A78" s="76" t="n">
        <x:f>A77+1</x:f>
        <x:v>74</x:v>
      </x:c>
      <x:c r="B78" s="159" t="str">
        <x:f>IF(A78&lt;=Simulador!$B$11,MAX(0,B77+D78-MIN(Simulador!$B$27,B77+D78)),"")</x:f>
      </x:c>
      <x:c r="C78" s="159" t="str">
        <x:f>IF(A78&lt;=Simulador!$B$11,MAX(0,C77+E78-MIN(Simulador!$B$27,C77+E78)),"")</x:f>
      </x:c>
      <x:c r="D78" s="159" t="str">
        <x:f>IF(A78&lt;=Simulador!$B$11,B77*Simulador!$B$25,"")</x:f>
      </x:c>
      <x:c r="E78" s="159" t="str">
        <x:f>IF(A78&lt;=Simulador!$B$11,C77*Simulador!$B$25,"")</x:f>
      </x:c>
      <x:c r="F78" s="159" t="str">
        <x:f>IF(A78&lt;=Simulador!$B$11,F77+D78,"")</x:f>
      </x:c>
      <x:c r="G78" s="159" t="str">
        <x:f>IF(A78&lt;=Simulador!$B$11,G77+E78,"")</x:f>
      </x:c>
      <x:c r="H78" s="159" t="str">
        <x:f>IF(A78&lt;=Simulador!$B$11,F78-G78,"")</x:f>
      </x:c>
      <x:c r="I78" s="159" t="str">
        <x:f>IF(A78&lt;=Simulador!$B$11,I77*(1+Simulador!$D$20),"")</x:f>
      </x:c>
      <x:c r="J78" s="159" t="str">
        <x:f>IF(A78&lt;=Simulador!$B$11,I78-Simulador!$B$6,"")</x:f>
      </x:c>
      <x:c r="K78" s="159" t="str">
        <x:f>IF(A78&lt;=Simulador!$B$11,(J78-MAX(J78,0)*Simulador!$B$12-Simulador!$B$14)-(H78-Simulador!$B$13),"")</x:f>
      </x:c>
    </x:row>
    <x:row r="79">
      <x:c r="A79" s="76" t="n">
        <x:f>A78+1</x:f>
        <x:v>75</x:v>
      </x:c>
      <x:c r="B79" s="159" t="str">
        <x:f>IF(A79&lt;=Simulador!$B$11,MAX(0,B78+D79-MIN(Simulador!$B$27,B78+D79)),"")</x:f>
      </x:c>
      <x:c r="C79" s="159" t="str">
        <x:f>IF(A79&lt;=Simulador!$B$11,MAX(0,C78+E79-MIN(Simulador!$B$27,C78+E79)),"")</x:f>
      </x:c>
      <x:c r="D79" s="159" t="str">
        <x:f>IF(A79&lt;=Simulador!$B$11,B78*Simulador!$B$25,"")</x:f>
      </x:c>
      <x:c r="E79" s="159" t="str">
        <x:f>IF(A79&lt;=Simulador!$B$11,C78*Simulador!$B$25,"")</x:f>
      </x:c>
      <x:c r="F79" s="159" t="str">
        <x:f>IF(A79&lt;=Simulador!$B$11,F78+D79,"")</x:f>
      </x:c>
      <x:c r="G79" s="159" t="str">
        <x:f>IF(A79&lt;=Simulador!$B$11,G78+E79,"")</x:f>
      </x:c>
      <x:c r="H79" s="159" t="str">
        <x:f>IF(A79&lt;=Simulador!$B$11,F79-G79,"")</x:f>
      </x:c>
      <x:c r="I79" s="159" t="str">
        <x:f>IF(A79&lt;=Simulador!$B$11,I78*(1+Simulador!$D$20),"")</x:f>
      </x:c>
      <x:c r="J79" s="159" t="str">
        <x:f>IF(A79&lt;=Simulador!$B$11,I79-Simulador!$B$6,"")</x:f>
      </x:c>
      <x:c r="K79" s="159" t="str">
        <x:f>IF(A79&lt;=Simulador!$B$11,(J79-MAX(J79,0)*Simulador!$B$12-Simulador!$B$14)-(H79-Simulador!$B$13),"")</x:f>
      </x:c>
    </x:row>
    <x:row r="80">
      <x:c r="A80" s="76" t="n">
        <x:f>A79+1</x:f>
        <x:v>76</x:v>
      </x:c>
      <x:c r="B80" s="159" t="str">
        <x:f>IF(A80&lt;=Simulador!$B$11,MAX(0,B79+D80-MIN(Simulador!$B$27,B79+D80)),"")</x:f>
      </x:c>
      <x:c r="C80" s="159" t="str">
        <x:f>IF(A80&lt;=Simulador!$B$11,MAX(0,C79+E80-MIN(Simulador!$B$27,C79+E80)),"")</x:f>
      </x:c>
      <x:c r="D80" s="159" t="str">
        <x:f>IF(A80&lt;=Simulador!$B$11,B79*Simulador!$B$25,"")</x:f>
      </x:c>
      <x:c r="E80" s="159" t="str">
        <x:f>IF(A80&lt;=Simulador!$B$11,C79*Simulador!$B$25,"")</x:f>
      </x:c>
      <x:c r="F80" s="159" t="str">
        <x:f>IF(A80&lt;=Simulador!$B$11,F79+D80,"")</x:f>
      </x:c>
      <x:c r="G80" s="159" t="str">
        <x:f>IF(A80&lt;=Simulador!$B$11,G79+E80,"")</x:f>
      </x:c>
      <x:c r="H80" s="159" t="str">
        <x:f>IF(A80&lt;=Simulador!$B$11,F80-G80,"")</x:f>
      </x:c>
      <x:c r="I80" s="159" t="str">
        <x:f>IF(A80&lt;=Simulador!$B$11,I79*(1+Simulador!$D$20),"")</x:f>
      </x:c>
      <x:c r="J80" s="159" t="str">
        <x:f>IF(A80&lt;=Simulador!$B$11,I80-Simulador!$B$6,"")</x:f>
      </x:c>
      <x:c r="K80" s="159" t="str">
        <x:f>IF(A80&lt;=Simulador!$B$11,(J80-MAX(J80,0)*Simulador!$B$12-Simulador!$B$14)-(H80-Simulador!$B$13),"")</x:f>
      </x:c>
    </x:row>
    <x:row r="81">
      <x:c r="A81" s="76" t="n">
        <x:f>A80+1</x:f>
        <x:v>77</x:v>
      </x:c>
      <x:c r="B81" s="159" t="str">
        <x:f>IF(A81&lt;=Simulador!$B$11,MAX(0,B80+D81-MIN(Simulador!$B$27,B80+D81)),"")</x:f>
      </x:c>
      <x:c r="C81" s="159" t="str">
        <x:f>IF(A81&lt;=Simulador!$B$11,MAX(0,C80+E81-MIN(Simulador!$B$27,C80+E81)),"")</x:f>
      </x:c>
      <x:c r="D81" s="159" t="str">
        <x:f>IF(A81&lt;=Simulador!$B$11,B80*Simulador!$B$25,"")</x:f>
      </x:c>
      <x:c r="E81" s="159" t="str">
        <x:f>IF(A81&lt;=Simulador!$B$11,C80*Simulador!$B$25,"")</x:f>
      </x:c>
      <x:c r="F81" s="159" t="str">
        <x:f>IF(A81&lt;=Simulador!$B$11,F80+D81,"")</x:f>
      </x:c>
      <x:c r="G81" s="159" t="str">
        <x:f>IF(A81&lt;=Simulador!$B$11,G80+E81,"")</x:f>
      </x:c>
      <x:c r="H81" s="159" t="str">
        <x:f>IF(A81&lt;=Simulador!$B$11,F81-G81,"")</x:f>
      </x:c>
      <x:c r="I81" s="159" t="str">
        <x:f>IF(A81&lt;=Simulador!$B$11,I80*(1+Simulador!$D$20),"")</x:f>
      </x:c>
      <x:c r="J81" s="159" t="str">
        <x:f>IF(A81&lt;=Simulador!$B$11,I81-Simulador!$B$6,"")</x:f>
      </x:c>
      <x:c r="K81" s="159" t="str">
        <x:f>IF(A81&lt;=Simulador!$B$11,(J81-MAX(J81,0)*Simulador!$B$12-Simulador!$B$14)-(H81-Simulador!$B$13),"")</x:f>
      </x:c>
    </x:row>
    <x:row r="82">
      <x:c r="A82" s="76" t="n">
        <x:f>A81+1</x:f>
        <x:v>78</x:v>
      </x:c>
      <x:c r="B82" s="159" t="str">
        <x:f>IF(A82&lt;=Simulador!$B$11,MAX(0,B81+D82-MIN(Simulador!$B$27,B81+D82)),"")</x:f>
      </x:c>
      <x:c r="C82" s="159" t="str">
        <x:f>IF(A82&lt;=Simulador!$B$11,MAX(0,C81+E82-MIN(Simulador!$B$27,C81+E82)),"")</x:f>
      </x:c>
      <x:c r="D82" s="159" t="str">
        <x:f>IF(A82&lt;=Simulador!$B$11,B81*Simulador!$B$25,"")</x:f>
      </x:c>
      <x:c r="E82" s="159" t="str">
        <x:f>IF(A82&lt;=Simulador!$B$11,C81*Simulador!$B$25,"")</x:f>
      </x:c>
      <x:c r="F82" s="159" t="str">
        <x:f>IF(A82&lt;=Simulador!$B$11,F81+D82,"")</x:f>
      </x:c>
      <x:c r="G82" s="159" t="str">
        <x:f>IF(A82&lt;=Simulador!$B$11,G81+E82,"")</x:f>
      </x:c>
      <x:c r="H82" s="159" t="str">
        <x:f>IF(A82&lt;=Simulador!$B$11,F82-G82,"")</x:f>
      </x:c>
      <x:c r="I82" s="159" t="str">
        <x:f>IF(A82&lt;=Simulador!$B$11,I81*(1+Simulador!$D$20),"")</x:f>
      </x:c>
      <x:c r="J82" s="159" t="str">
        <x:f>IF(A82&lt;=Simulador!$B$11,I82-Simulador!$B$6,"")</x:f>
      </x:c>
      <x:c r="K82" s="159" t="str">
        <x:f>IF(A82&lt;=Simulador!$B$11,(J82-MAX(J82,0)*Simulador!$B$12-Simulador!$B$14)-(H82-Simulador!$B$13),"")</x:f>
      </x:c>
    </x:row>
    <x:row r="83">
      <x:c r="A83" s="76" t="n">
        <x:f>A82+1</x:f>
        <x:v>79</x:v>
      </x:c>
      <x:c r="B83" s="159" t="str">
        <x:f>IF(A83&lt;=Simulador!$B$11,MAX(0,B82+D83-MIN(Simulador!$B$27,B82+D83)),"")</x:f>
      </x:c>
      <x:c r="C83" s="159" t="str">
        <x:f>IF(A83&lt;=Simulador!$B$11,MAX(0,C82+E83-MIN(Simulador!$B$27,C82+E83)),"")</x:f>
      </x:c>
      <x:c r="D83" s="159" t="str">
        <x:f>IF(A83&lt;=Simulador!$B$11,B82*Simulador!$B$25,"")</x:f>
      </x:c>
      <x:c r="E83" s="159" t="str">
        <x:f>IF(A83&lt;=Simulador!$B$11,C82*Simulador!$B$25,"")</x:f>
      </x:c>
      <x:c r="F83" s="159" t="str">
        <x:f>IF(A83&lt;=Simulador!$B$11,F82+D83,"")</x:f>
      </x:c>
      <x:c r="G83" s="159" t="str">
        <x:f>IF(A83&lt;=Simulador!$B$11,G82+E83,"")</x:f>
      </x:c>
      <x:c r="H83" s="159" t="str">
        <x:f>IF(A83&lt;=Simulador!$B$11,F83-G83,"")</x:f>
      </x:c>
      <x:c r="I83" s="159" t="str">
        <x:f>IF(A83&lt;=Simulador!$B$11,I82*(1+Simulador!$D$20),"")</x:f>
      </x:c>
      <x:c r="J83" s="159" t="str">
        <x:f>IF(A83&lt;=Simulador!$B$11,I83-Simulador!$B$6,"")</x:f>
      </x:c>
      <x:c r="K83" s="159" t="str">
        <x:f>IF(A83&lt;=Simulador!$B$11,(J83-MAX(J83,0)*Simulador!$B$12-Simulador!$B$14)-(H83-Simulador!$B$13),"")</x:f>
      </x:c>
    </x:row>
    <x:row r="84">
      <x:c r="A84" s="76" t="n">
        <x:f>A83+1</x:f>
        <x:v>80</x:v>
      </x:c>
      <x:c r="B84" s="159" t="str">
        <x:f>IF(A84&lt;=Simulador!$B$11,MAX(0,B83+D84-MIN(Simulador!$B$27,B83+D84)),"")</x:f>
      </x:c>
      <x:c r="C84" s="159" t="str">
        <x:f>IF(A84&lt;=Simulador!$B$11,MAX(0,C83+E84-MIN(Simulador!$B$27,C83+E84)),"")</x:f>
      </x:c>
      <x:c r="D84" s="159" t="str">
        <x:f>IF(A84&lt;=Simulador!$B$11,B83*Simulador!$B$25,"")</x:f>
      </x:c>
      <x:c r="E84" s="159" t="str">
        <x:f>IF(A84&lt;=Simulador!$B$11,C83*Simulador!$B$25,"")</x:f>
      </x:c>
      <x:c r="F84" s="159" t="str">
        <x:f>IF(A84&lt;=Simulador!$B$11,F83+D84,"")</x:f>
      </x:c>
      <x:c r="G84" s="159" t="str">
        <x:f>IF(A84&lt;=Simulador!$B$11,G83+E84,"")</x:f>
      </x:c>
      <x:c r="H84" s="159" t="str">
        <x:f>IF(A84&lt;=Simulador!$B$11,F84-G84,"")</x:f>
      </x:c>
      <x:c r="I84" s="159" t="str">
        <x:f>IF(A84&lt;=Simulador!$B$11,I83*(1+Simulador!$D$20),"")</x:f>
      </x:c>
      <x:c r="J84" s="159" t="str">
        <x:f>IF(A84&lt;=Simulador!$B$11,I84-Simulador!$B$6,"")</x:f>
      </x:c>
      <x:c r="K84" s="159" t="str">
        <x:f>IF(A84&lt;=Simulador!$B$11,(J84-MAX(J84,0)*Simulador!$B$12-Simulador!$B$14)-(H84-Simulador!$B$13),"")</x:f>
      </x:c>
    </x:row>
    <x:row r="85">
      <x:c r="A85" s="76" t="n">
        <x:f>A84+1</x:f>
        <x:v>81</x:v>
      </x:c>
      <x:c r="B85" s="159" t="str">
        <x:f>IF(A85&lt;=Simulador!$B$11,MAX(0,B84+D85-MIN(Simulador!$B$27,B84+D85)),"")</x:f>
      </x:c>
      <x:c r="C85" s="159" t="str">
        <x:f>IF(A85&lt;=Simulador!$B$11,MAX(0,C84+E85-MIN(Simulador!$B$27,C84+E85)),"")</x:f>
      </x:c>
      <x:c r="D85" s="159" t="str">
        <x:f>IF(A85&lt;=Simulador!$B$11,B84*Simulador!$B$25,"")</x:f>
      </x:c>
      <x:c r="E85" s="159" t="str">
        <x:f>IF(A85&lt;=Simulador!$B$11,C84*Simulador!$B$25,"")</x:f>
      </x:c>
      <x:c r="F85" s="159" t="str">
        <x:f>IF(A85&lt;=Simulador!$B$11,F84+D85,"")</x:f>
      </x:c>
      <x:c r="G85" s="159" t="str">
        <x:f>IF(A85&lt;=Simulador!$B$11,G84+E85,"")</x:f>
      </x:c>
      <x:c r="H85" s="159" t="str">
        <x:f>IF(A85&lt;=Simulador!$B$11,F85-G85,"")</x:f>
      </x:c>
      <x:c r="I85" s="159" t="str">
        <x:f>IF(A85&lt;=Simulador!$B$11,I84*(1+Simulador!$D$20),"")</x:f>
      </x:c>
      <x:c r="J85" s="159" t="str">
        <x:f>IF(A85&lt;=Simulador!$B$11,I85-Simulador!$B$6,"")</x:f>
      </x:c>
      <x:c r="K85" s="159" t="str">
        <x:f>IF(A85&lt;=Simulador!$B$11,(J85-MAX(J85,0)*Simulador!$B$12-Simulador!$B$14)-(H85-Simulador!$B$13),"")</x:f>
      </x:c>
    </x:row>
    <x:row r="86">
      <x:c r="A86" s="76" t="n">
        <x:f>A85+1</x:f>
        <x:v>82</x:v>
      </x:c>
      <x:c r="B86" s="159" t="str">
        <x:f>IF(A86&lt;=Simulador!$B$11,MAX(0,B85+D86-MIN(Simulador!$B$27,B85+D86)),"")</x:f>
      </x:c>
      <x:c r="C86" s="159" t="str">
        <x:f>IF(A86&lt;=Simulador!$B$11,MAX(0,C85+E86-MIN(Simulador!$B$27,C85+E86)),"")</x:f>
      </x:c>
      <x:c r="D86" s="159" t="str">
        <x:f>IF(A86&lt;=Simulador!$B$11,B85*Simulador!$B$25,"")</x:f>
      </x:c>
      <x:c r="E86" s="159" t="str">
        <x:f>IF(A86&lt;=Simulador!$B$11,C85*Simulador!$B$25,"")</x:f>
      </x:c>
      <x:c r="F86" s="159" t="str">
        <x:f>IF(A86&lt;=Simulador!$B$11,F85+D86,"")</x:f>
      </x:c>
      <x:c r="G86" s="159" t="str">
        <x:f>IF(A86&lt;=Simulador!$B$11,G85+E86,"")</x:f>
      </x:c>
      <x:c r="H86" s="159" t="str">
        <x:f>IF(A86&lt;=Simulador!$B$11,F86-G86,"")</x:f>
      </x:c>
      <x:c r="I86" s="159" t="str">
        <x:f>IF(A86&lt;=Simulador!$B$11,I85*(1+Simulador!$D$20),"")</x:f>
      </x:c>
      <x:c r="J86" s="159" t="str">
        <x:f>IF(A86&lt;=Simulador!$B$11,I86-Simulador!$B$6,"")</x:f>
      </x:c>
      <x:c r="K86" s="159" t="str">
        <x:f>IF(A86&lt;=Simulador!$B$11,(J86-MAX(J86,0)*Simulador!$B$12-Simulador!$B$14)-(H86-Simulador!$B$13),"")</x:f>
      </x:c>
    </x:row>
    <x:row r="87">
      <x:c r="A87" s="76" t="n">
        <x:f>A86+1</x:f>
        <x:v>83</x:v>
      </x:c>
      <x:c r="B87" s="159" t="str">
        <x:f>IF(A87&lt;=Simulador!$B$11,MAX(0,B86+D87-MIN(Simulador!$B$27,B86+D87)),"")</x:f>
      </x:c>
      <x:c r="C87" s="159" t="str">
        <x:f>IF(A87&lt;=Simulador!$B$11,MAX(0,C86+E87-MIN(Simulador!$B$27,C86+E87)),"")</x:f>
      </x:c>
      <x:c r="D87" s="159" t="str">
        <x:f>IF(A87&lt;=Simulador!$B$11,B86*Simulador!$B$25,"")</x:f>
      </x:c>
      <x:c r="E87" s="159" t="str">
        <x:f>IF(A87&lt;=Simulador!$B$11,C86*Simulador!$B$25,"")</x:f>
      </x:c>
      <x:c r="F87" s="159" t="str">
        <x:f>IF(A87&lt;=Simulador!$B$11,F86+D87,"")</x:f>
      </x:c>
      <x:c r="G87" s="159" t="str">
        <x:f>IF(A87&lt;=Simulador!$B$11,G86+E87,"")</x:f>
      </x:c>
      <x:c r="H87" s="159" t="str">
        <x:f>IF(A87&lt;=Simulador!$B$11,F87-G87,"")</x:f>
      </x:c>
      <x:c r="I87" s="159" t="str">
        <x:f>IF(A87&lt;=Simulador!$B$11,I86*(1+Simulador!$D$20),"")</x:f>
      </x:c>
      <x:c r="J87" s="159" t="str">
        <x:f>IF(A87&lt;=Simulador!$B$11,I87-Simulador!$B$6,"")</x:f>
      </x:c>
      <x:c r="K87" s="159" t="str">
        <x:f>IF(A87&lt;=Simulador!$B$11,(J87-MAX(J87,0)*Simulador!$B$12-Simulador!$B$14)-(H87-Simulador!$B$13),"")</x:f>
      </x:c>
    </x:row>
    <x:row r="88">
      <x:c r="A88" s="76" t="n">
        <x:f>A87+1</x:f>
        <x:v>84</x:v>
      </x:c>
      <x:c r="B88" s="159" t="str">
        <x:f>IF(A88&lt;=Simulador!$B$11,MAX(0,B87+D88-MIN(Simulador!$B$27,B87+D88)),"")</x:f>
      </x:c>
      <x:c r="C88" s="159" t="str">
        <x:f>IF(A88&lt;=Simulador!$B$11,MAX(0,C87+E88-MIN(Simulador!$B$27,C87+E88)),"")</x:f>
      </x:c>
      <x:c r="D88" s="159" t="str">
        <x:f>IF(A88&lt;=Simulador!$B$11,B87*Simulador!$B$25,"")</x:f>
      </x:c>
      <x:c r="E88" s="159" t="str">
        <x:f>IF(A88&lt;=Simulador!$B$11,C87*Simulador!$B$25,"")</x:f>
      </x:c>
      <x:c r="F88" s="159" t="str">
        <x:f>IF(A88&lt;=Simulador!$B$11,F87+D88,"")</x:f>
      </x:c>
      <x:c r="G88" s="159" t="str">
        <x:f>IF(A88&lt;=Simulador!$B$11,G87+E88,"")</x:f>
      </x:c>
      <x:c r="H88" s="159" t="str">
        <x:f>IF(A88&lt;=Simulador!$B$11,F88-G88,"")</x:f>
      </x:c>
      <x:c r="I88" s="159" t="str">
        <x:f>IF(A88&lt;=Simulador!$B$11,I87*(1+Simulador!$D$20),"")</x:f>
      </x:c>
      <x:c r="J88" s="159" t="str">
        <x:f>IF(A88&lt;=Simulador!$B$11,I88-Simulador!$B$6,"")</x:f>
      </x:c>
      <x:c r="K88" s="159" t="str">
        <x:f>IF(A88&lt;=Simulador!$B$11,(J88-MAX(J88,0)*Simulador!$B$12-Simulador!$B$14)-(H88-Simulador!$B$13),"")</x:f>
      </x:c>
    </x:row>
    <x:row r="89">
      <x:c r="A89" s="76" t="n">
        <x:f>A88+1</x:f>
        <x:v>85</x:v>
      </x:c>
      <x:c r="B89" s="159" t="str">
        <x:f>IF(A89&lt;=Simulador!$B$11,MAX(0,B88+D89-MIN(Simulador!$B$27,B88+D89)),"")</x:f>
      </x:c>
      <x:c r="C89" s="159" t="str">
        <x:f>IF(A89&lt;=Simulador!$B$11,MAX(0,C88+E89-MIN(Simulador!$B$27,C88+E89)),"")</x:f>
      </x:c>
      <x:c r="D89" s="159" t="str">
        <x:f>IF(A89&lt;=Simulador!$B$11,B88*Simulador!$B$25,"")</x:f>
      </x:c>
      <x:c r="E89" s="159" t="str">
        <x:f>IF(A89&lt;=Simulador!$B$11,C88*Simulador!$B$25,"")</x:f>
      </x:c>
      <x:c r="F89" s="159" t="str">
        <x:f>IF(A89&lt;=Simulador!$B$11,F88+D89,"")</x:f>
      </x:c>
      <x:c r="G89" s="159" t="str">
        <x:f>IF(A89&lt;=Simulador!$B$11,G88+E89,"")</x:f>
      </x:c>
      <x:c r="H89" s="159" t="str">
        <x:f>IF(A89&lt;=Simulador!$B$11,F89-G89,"")</x:f>
      </x:c>
      <x:c r="I89" s="159" t="str">
        <x:f>IF(A89&lt;=Simulador!$B$11,I88*(1+Simulador!$D$20),"")</x:f>
      </x:c>
      <x:c r="J89" s="159" t="str">
        <x:f>IF(A89&lt;=Simulador!$B$11,I89-Simulador!$B$6,"")</x:f>
      </x:c>
      <x:c r="K89" s="159" t="str">
        <x:f>IF(A89&lt;=Simulador!$B$11,(J89-MAX(J89,0)*Simulador!$B$12-Simulador!$B$14)-(H89-Simulador!$B$13),"")</x:f>
      </x:c>
    </x:row>
    <x:row r="90">
      <x:c r="A90" s="76" t="n">
        <x:f>A89+1</x:f>
        <x:v>86</x:v>
      </x:c>
      <x:c r="B90" s="159" t="str">
        <x:f>IF(A90&lt;=Simulador!$B$11,MAX(0,B89+D90-MIN(Simulador!$B$27,B89+D90)),"")</x:f>
      </x:c>
      <x:c r="C90" s="159" t="str">
        <x:f>IF(A90&lt;=Simulador!$B$11,MAX(0,C89+E90-MIN(Simulador!$B$27,C89+E90)),"")</x:f>
      </x:c>
      <x:c r="D90" s="159" t="str">
        <x:f>IF(A90&lt;=Simulador!$B$11,B89*Simulador!$B$25,"")</x:f>
      </x:c>
      <x:c r="E90" s="159" t="str">
        <x:f>IF(A90&lt;=Simulador!$B$11,C89*Simulador!$B$25,"")</x:f>
      </x:c>
      <x:c r="F90" s="159" t="str">
        <x:f>IF(A90&lt;=Simulador!$B$11,F89+D90,"")</x:f>
      </x:c>
      <x:c r="G90" s="159" t="str">
        <x:f>IF(A90&lt;=Simulador!$B$11,G89+E90,"")</x:f>
      </x:c>
      <x:c r="H90" s="159" t="str">
        <x:f>IF(A90&lt;=Simulador!$B$11,F90-G90,"")</x:f>
      </x:c>
      <x:c r="I90" s="159" t="str">
        <x:f>IF(A90&lt;=Simulador!$B$11,I89*(1+Simulador!$D$20),"")</x:f>
      </x:c>
      <x:c r="J90" s="159" t="str">
        <x:f>IF(A90&lt;=Simulador!$B$11,I90-Simulador!$B$6,"")</x:f>
      </x:c>
      <x:c r="K90" s="159" t="str">
        <x:f>IF(A90&lt;=Simulador!$B$11,(J90-MAX(J90,0)*Simulador!$B$12-Simulador!$B$14)-(H90-Simulador!$B$13),"")</x:f>
      </x:c>
    </x:row>
    <x:row r="91">
      <x:c r="A91" s="76" t="n">
        <x:f>A90+1</x:f>
        <x:v>87</x:v>
      </x:c>
      <x:c r="B91" s="159" t="str">
        <x:f>IF(A91&lt;=Simulador!$B$11,MAX(0,B90+D91-MIN(Simulador!$B$27,B90+D91)),"")</x:f>
      </x:c>
      <x:c r="C91" s="159" t="str">
        <x:f>IF(A91&lt;=Simulador!$B$11,MAX(0,C90+E91-MIN(Simulador!$B$27,C90+E91)),"")</x:f>
      </x:c>
      <x:c r="D91" s="159" t="str">
        <x:f>IF(A91&lt;=Simulador!$B$11,B90*Simulador!$B$25,"")</x:f>
      </x:c>
      <x:c r="E91" s="159" t="str">
        <x:f>IF(A91&lt;=Simulador!$B$11,C90*Simulador!$B$25,"")</x:f>
      </x:c>
      <x:c r="F91" s="159" t="str">
        <x:f>IF(A91&lt;=Simulador!$B$11,F90+D91,"")</x:f>
      </x:c>
      <x:c r="G91" s="159" t="str">
        <x:f>IF(A91&lt;=Simulador!$B$11,G90+E91,"")</x:f>
      </x:c>
      <x:c r="H91" s="159" t="str">
        <x:f>IF(A91&lt;=Simulador!$B$11,F91-G91,"")</x:f>
      </x:c>
      <x:c r="I91" s="159" t="str">
        <x:f>IF(A91&lt;=Simulador!$B$11,I90*(1+Simulador!$D$20),"")</x:f>
      </x:c>
      <x:c r="J91" s="159" t="str">
        <x:f>IF(A91&lt;=Simulador!$B$11,I91-Simulador!$B$6,"")</x:f>
      </x:c>
      <x:c r="K91" s="159" t="str">
        <x:f>IF(A91&lt;=Simulador!$B$11,(J91-MAX(J91,0)*Simulador!$B$12-Simulador!$B$14)-(H91-Simulador!$B$13),"")</x:f>
      </x:c>
    </x:row>
    <x:row r="92">
      <x:c r="A92" s="76" t="n">
        <x:f>A91+1</x:f>
        <x:v>88</x:v>
      </x:c>
      <x:c r="B92" s="159" t="str">
        <x:f>IF(A92&lt;=Simulador!$B$11,MAX(0,B91+D92-MIN(Simulador!$B$27,B91+D92)),"")</x:f>
      </x:c>
      <x:c r="C92" s="159" t="str">
        <x:f>IF(A92&lt;=Simulador!$B$11,MAX(0,C91+E92-MIN(Simulador!$B$27,C91+E92)),"")</x:f>
      </x:c>
      <x:c r="D92" s="159" t="str">
        <x:f>IF(A92&lt;=Simulador!$B$11,B91*Simulador!$B$25,"")</x:f>
      </x:c>
      <x:c r="E92" s="159" t="str">
        <x:f>IF(A92&lt;=Simulador!$B$11,C91*Simulador!$B$25,"")</x:f>
      </x:c>
      <x:c r="F92" s="159" t="str">
        <x:f>IF(A92&lt;=Simulador!$B$11,F91+D92,"")</x:f>
      </x:c>
      <x:c r="G92" s="159" t="str">
        <x:f>IF(A92&lt;=Simulador!$B$11,G91+E92,"")</x:f>
      </x:c>
      <x:c r="H92" s="159" t="str">
        <x:f>IF(A92&lt;=Simulador!$B$11,F92-G92,"")</x:f>
      </x:c>
      <x:c r="I92" s="159" t="str">
        <x:f>IF(A92&lt;=Simulador!$B$11,I91*(1+Simulador!$D$20),"")</x:f>
      </x:c>
      <x:c r="J92" s="159" t="str">
        <x:f>IF(A92&lt;=Simulador!$B$11,I92-Simulador!$B$6,"")</x:f>
      </x:c>
      <x:c r="K92" s="159" t="str">
        <x:f>IF(A92&lt;=Simulador!$B$11,(J92-MAX(J92,0)*Simulador!$B$12-Simulador!$B$14)-(H92-Simulador!$B$13),"")</x:f>
      </x:c>
    </x:row>
    <x:row r="93">
      <x:c r="A93" s="76" t="n">
        <x:f>A92+1</x:f>
        <x:v>89</x:v>
      </x:c>
      <x:c r="B93" s="159" t="str">
        <x:f>IF(A93&lt;=Simulador!$B$11,MAX(0,B92+D93-MIN(Simulador!$B$27,B92+D93)),"")</x:f>
      </x:c>
      <x:c r="C93" s="159" t="str">
        <x:f>IF(A93&lt;=Simulador!$B$11,MAX(0,C92+E93-MIN(Simulador!$B$27,C92+E93)),"")</x:f>
      </x:c>
      <x:c r="D93" s="159" t="str">
        <x:f>IF(A93&lt;=Simulador!$B$11,B92*Simulador!$B$25,"")</x:f>
      </x:c>
      <x:c r="E93" s="159" t="str">
        <x:f>IF(A93&lt;=Simulador!$B$11,C92*Simulador!$B$25,"")</x:f>
      </x:c>
      <x:c r="F93" s="159" t="str">
        <x:f>IF(A93&lt;=Simulador!$B$11,F92+D93,"")</x:f>
      </x:c>
      <x:c r="G93" s="159" t="str">
        <x:f>IF(A93&lt;=Simulador!$B$11,G92+E93,"")</x:f>
      </x:c>
      <x:c r="H93" s="159" t="str">
        <x:f>IF(A93&lt;=Simulador!$B$11,F93-G93,"")</x:f>
      </x:c>
      <x:c r="I93" s="159" t="str">
        <x:f>IF(A93&lt;=Simulador!$B$11,I92*(1+Simulador!$D$20),"")</x:f>
      </x:c>
      <x:c r="J93" s="159" t="str">
        <x:f>IF(A93&lt;=Simulador!$B$11,I93-Simulador!$B$6,"")</x:f>
      </x:c>
      <x:c r="K93" s="159" t="str">
        <x:f>IF(A93&lt;=Simulador!$B$11,(J93-MAX(J93,0)*Simulador!$B$12-Simulador!$B$14)-(H93-Simulador!$B$13),"")</x:f>
      </x:c>
    </x:row>
    <x:row r="94">
      <x:c r="A94" s="76" t="n">
        <x:f>A93+1</x:f>
        <x:v>90</x:v>
      </x:c>
      <x:c r="B94" s="159" t="str">
        <x:f>IF(A94&lt;=Simulador!$B$11,MAX(0,B93+D94-MIN(Simulador!$B$27,B93+D94)),"")</x:f>
      </x:c>
      <x:c r="C94" s="159" t="str">
        <x:f>IF(A94&lt;=Simulador!$B$11,MAX(0,C93+E94-MIN(Simulador!$B$27,C93+E94)),"")</x:f>
      </x:c>
      <x:c r="D94" s="159" t="str">
        <x:f>IF(A94&lt;=Simulador!$B$11,B93*Simulador!$B$25,"")</x:f>
      </x:c>
      <x:c r="E94" s="159" t="str">
        <x:f>IF(A94&lt;=Simulador!$B$11,C93*Simulador!$B$25,"")</x:f>
      </x:c>
      <x:c r="F94" s="159" t="str">
        <x:f>IF(A94&lt;=Simulador!$B$11,F93+D94,"")</x:f>
      </x:c>
      <x:c r="G94" s="159" t="str">
        <x:f>IF(A94&lt;=Simulador!$B$11,G93+E94,"")</x:f>
      </x:c>
      <x:c r="H94" s="159" t="str">
        <x:f>IF(A94&lt;=Simulador!$B$11,F94-G94,"")</x:f>
      </x:c>
      <x:c r="I94" s="159" t="str">
        <x:f>IF(A94&lt;=Simulador!$B$11,I93*(1+Simulador!$D$20),"")</x:f>
      </x:c>
      <x:c r="J94" s="159" t="str">
        <x:f>IF(A94&lt;=Simulador!$B$11,I94-Simulador!$B$6,"")</x:f>
      </x:c>
      <x:c r="K94" s="159" t="str">
        <x:f>IF(A94&lt;=Simulador!$B$11,(J94-MAX(J94,0)*Simulador!$B$12-Simulador!$B$14)-(H94-Simulador!$B$13),"")</x:f>
      </x:c>
    </x:row>
    <x:row r="95">
      <x:c r="A95" s="76" t="n">
        <x:f>A94+1</x:f>
        <x:v>91</x:v>
      </x:c>
      <x:c r="B95" s="159" t="str">
        <x:f>IF(A95&lt;=Simulador!$B$11,MAX(0,B94+D95-MIN(Simulador!$B$27,B94+D95)),"")</x:f>
      </x:c>
      <x:c r="C95" s="159" t="str">
        <x:f>IF(A95&lt;=Simulador!$B$11,MAX(0,C94+E95-MIN(Simulador!$B$27,C94+E95)),"")</x:f>
      </x:c>
      <x:c r="D95" s="159" t="str">
        <x:f>IF(A95&lt;=Simulador!$B$11,B94*Simulador!$B$25,"")</x:f>
      </x:c>
      <x:c r="E95" s="159" t="str">
        <x:f>IF(A95&lt;=Simulador!$B$11,C94*Simulador!$B$25,"")</x:f>
      </x:c>
      <x:c r="F95" s="159" t="str">
        <x:f>IF(A95&lt;=Simulador!$B$11,F94+D95,"")</x:f>
      </x:c>
      <x:c r="G95" s="159" t="str">
        <x:f>IF(A95&lt;=Simulador!$B$11,G94+E95,"")</x:f>
      </x:c>
      <x:c r="H95" s="159" t="str">
        <x:f>IF(A95&lt;=Simulador!$B$11,F95-G95,"")</x:f>
      </x:c>
      <x:c r="I95" s="159" t="str">
        <x:f>IF(A95&lt;=Simulador!$B$11,I94*(1+Simulador!$D$20),"")</x:f>
      </x:c>
      <x:c r="J95" s="159" t="str">
        <x:f>IF(A95&lt;=Simulador!$B$11,I95-Simulador!$B$6,"")</x:f>
      </x:c>
      <x:c r="K95" s="159" t="str">
        <x:f>IF(A95&lt;=Simulador!$B$11,(J95-MAX(J95,0)*Simulador!$B$12-Simulador!$B$14)-(H95-Simulador!$B$13),"")</x:f>
      </x:c>
    </x:row>
    <x:row r="96">
      <x:c r="A96" s="76" t="n">
        <x:f>A95+1</x:f>
        <x:v>92</x:v>
      </x:c>
      <x:c r="B96" s="159" t="str">
        <x:f>IF(A96&lt;=Simulador!$B$11,MAX(0,B95+D96-MIN(Simulador!$B$27,B95+D96)),"")</x:f>
      </x:c>
      <x:c r="C96" s="159" t="str">
        <x:f>IF(A96&lt;=Simulador!$B$11,MAX(0,C95+E96-MIN(Simulador!$B$27,C95+E96)),"")</x:f>
      </x:c>
      <x:c r="D96" s="159" t="str">
        <x:f>IF(A96&lt;=Simulador!$B$11,B95*Simulador!$B$25,"")</x:f>
      </x:c>
      <x:c r="E96" s="159" t="str">
        <x:f>IF(A96&lt;=Simulador!$B$11,C95*Simulador!$B$25,"")</x:f>
      </x:c>
      <x:c r="F96" s="159" t="str">
        <x:f>IF(A96&lt;=Simulador!$B$11,F95+D96,"")</x:f>
      </x:c>
      <x:c r="G96" s="159" t="str">
        <x:f>IF(A96&lt;=Simulador!$B$11,G95+E96,"")</x:f>
      </x:c>
      <x:c r="H96" s="159" t="str">
        <x:f>IF(A96&lt;=Simulador!$B$11,F96-G96,"")</x:f>
      </x:c>
      <x:c r="I96" s="159" t="str">
        <x:f>IF(A96&lt;=Simulador!$B$11,I95*(1+Simulador!$D$20),"")</x:f>
      </x:c>
      <x:c r="J96" s="159" t="str">
        <x:f>IF(A96&lt;=Simulador!$B$11,I96-Simulador!$B$6,"")</x:f>
      </x:c>
      <x:c r="K96" s="159" t="str">
        <x:f>IF(A96&lt;=Simulador!$B$11,(J96-MAX(J96,0)*Simulador!$B$12-Simulador!$B$14)-(H96-Simulador!$B$13),"")</x:f>
      </x:c>
    </x:row>
    <x:row r="97">
      <x:c r="A97" s="76" t="n">
        <x:f>A96+1</x:f>
        <x:v>93</x:v>
      </x:c>
      <x:c r="B97" s="159" t="str">
        <x:f>IF(A97&lt;=Simulador!$B$11,MAX(0,B96+D97-MIN(Simulador!$B$27,B96+D97)),"")</x:f>
      </x:c>
      <x:c r="C97" s="159" t="str">
        <x:f>IF(A97&lt;=Simulador!$B$11,MAX(0,C96+E97-MIN(Simulador!$B$27,C96+E97)),"")</x:f>
      </x:c>
      <x:c r="D97" s="159" t="str">
        <x:f>IF(A97&lt;=Simulador!$B$11,B96*Simulador!$B$25,"")</x:f>
      </x:c>
      <x:c r="E97" s="159" t="str">
        <x:f>IF(A97&lt;=Simulador!$B$11,C96*Simulador!$B$25,"")</x:f>
      </x:c>
      <x:c r="F97" s="159" t="str">
        <x:f>IF(A97&lt;=Simulador!$B$11,F96+D97,"")</x:f>
      </x:c>
      <x:c r="G97" s="159" t="str">
        <x:f>IF(A97&lt;=Simulador!$B$11,G96+E97,"")</x:f>
      </x:c>
      <x:c r="H97" s="159" t="str">
        <x:f>IF(A97&lt;=Simulador!$B$11,F97-G97,"")</x:f>
      </x:c>
      <x:c r="I97" s="159" t="str">
        <x:f>IF(A97&lt;=Simulador!$B$11,I96*(1+Simulador!$D$20),"")</x:f>
      </x:c>
      <x:c r="J97" s="159" t="str">
        <x:f>IF(A97&lt;=Simulador!$B$11,I97-Simulador!$B$6,"")</x:f>
      </x:c>
      <x:c r="K97" s="159" t="str">
        <x:f>IF(A97&lt;=Simulador!$B$11,(J97-MAX(J97,0)*Simulador!$B$12-Simulador!$B$14)-(H97-Simulador!$B$13),"")</x:f>
      </x:c>
    </x:row>
    <x:row r="98">
      <x:c r="A98" s="76" t="n">
        <x:f>A97+1</x:f>
        <x:v>94</x:v>
      </x:c>
      <x:c r="B98" s="159" t="str">
        <x:f>IF(A98&lt;=Simulador!$B$11,MAX(0,B97+D98-MIN(Simulador!$B$27,B97+D98)),"")</x:f>
      </x:c>
      <x:c r="C98" s="159" t="str">
        <x:f>IF(A98&lt;=Simulador!$B$11,MAX(0,C97+E98-MIN(Simulador!$B$27,C97+E98)),"")</x:f>
      </x:c>
      <x:c r="D98" s="159" t="str">
        <x:f>IF(A98&lt;=Simulador!$B$11,B97*Simulador!$B$25,"")</x:f>
      </x:c>
      <x:c r="E98" s="159" t="str">
        <x:f>IF(A98&lt;=Simulador!$B$11,C97*Simulador!$B$25,"")</x:f>
      </x:c>
      <x:c r="F98" s="159" t="str">
        <x:f>IF(A98&lt;=Simulador!$B$11,F97+D98,"")</x:f>
      </x:c>
      <x:c r="G98" s="159" t="str">
        <x:f>IF(A98&lt;=Simulador!$B$11,G97+E98,"")</x:f>
      </x:c>
      <x:c r="H98" s="159" t="str">
        <x:f>IF(A98&lt;=Simulador!$B$11,F98-G98,"")</x:f>
      </x:c>
      <x:c r="I98" s="159" t="str">
        <x:f>IF(A98&lt;=Simulador!$B$11,I97*(1+Simulador!$D$20),"")</x:f>
      </x:c>
      <x:c r="J98" s="159" t="str">
        <x:f>IF(A98&lt;=Simulador!$B$11,I98-Simulador!$B$6,"")</x:f>
      </x:c>
      <x:c r="K98" s="159" t="str">
        <x:f>IF(A98&lt;=Simulador!$B$11,(J98-MAX(J98,0)*Simulador!$B$12-Simulador!$B$14)-(H98-Simulador!$B$13),"")</x:f>
      </x:c>
    </x:row>
    <x:row r="99">
      <x:c r="A99" s="76" t="n">
        <x:f>A98+1</x:f>
        <x:v>95</x:v>
      </x:c>
      <x:c r="B99" s="159" t="str">
        <x:f>IF(A99&lt;=Simulador!$B$11,MAX(0,B98+D99-MIN(Simulador!$B$27,B98+D99)),"")</x:f>
      </x:c>
      <x:c r="C99" s="159" t="str">
        <x:f>IF(A99&lt;=Simulador!$B$11,MAX(0,C98+E99-MIN(Simulador!$B$27,C98+E99)),"")</x:f>
      </x:c>
      <x:c r="D99" s="159" t="str">
        <x:f>IF(A99&lt;=Simulador!$B$11,B98*Simulador!$B$25,"")</x:f>
      </x:c>
      <x:c r="E99" s="159" t="str">
        <x:f>IF(A99&lt;=Simulador!$B$11,C98*Simulador!$B$25,"")</x:f>
      </x:c>
      <x:c r="F99" s="159" t="str">
        <x:f>IF(A99&lt;=Simulador!$B$11,F98+D99,"")</x:f>
      </x:c>
      <x:c r="G99" s="159" t="str">
        <x:f>IF(A99&lt;=Simulador!$B$11,G98+E99,"")</x:f>
      </x:c>
      <x:c r="H99" s="159" t="str">
        <x:f>IF(A99&lt;=Simulador!$B$11,F99-G99,"")</x:f>
      </x:c>
      <x:c r="I99" s="159" t="str">
        <x:f>IF(A99&lt;=Simulador!$B$11,I98*(1+Simulador!$D$20),"")</x:f>
      </x:c>
      <x:c r="J99" s="159" t="str">
        <x:f>IF(A99&lt;=Simulador!$B$11,I99-Simulador!$B$6,"")</x:f>
      </x:c>
      <x:c r="K99" s="159" t="str">
        <x:f>IF(A99&lt;=Simulador!$B$11,(J99-MAX(J99,0)*Simulador!$B$12-Simulador!$B$14)-(H99-Simulador!$B$13),"")</x:f>
      </x:c>
    </x:row>
    <x:row r="100">
      <x:c r="A100" s="76" t="n">
        <x:f>A99+1</x:f>
        <x:v>96</x:v>
      </x:c>
      <x:c r="B100" s="159" t="str">
        <x:f>IF(A100&lt;=Simulador!$B$11,MAX(0,B99+D100-MIN(Simulador!$B$27,B99+D100)),"")</x:f>
      </x:c>
      <x:c r="C100" s="159" t="str">
        <x:f>IF(A100&lt;=Simulador!$B$11,MAX(0,C99+E100-MIN(Simulador!$B$27,C99+E100)),"")</x:f>
      </x:c>
      <x:c r="D100" s="159" t="str">
        <x:f>IF(A100&lt;=Simulador!$B$11,B99*Simulador!$B$25,"")</x:f>
      </x:c>
      <x:c r="E100" s="159" t="str">
        <x:f>IF(A100&lt;=Simulador!$B$11,C99*Simulador!$B$25,"")</x:f>
      </x:c>
      <x:c r="F100" s="159" t="str">
        <x:f>IF(A100&lt;=Simulador!$B$11,F99+D100,"")</x:f>
      </x:c>
      <x:c r="G100" s="159" t="str">
        <x:f>IF(A100&lt;=Simulador!$B$11,G99+E100,"")</x:f>
      </x:c>
      <x:c r="H100" s="159" t="str">
        <x:f>IF(A100&lt;=Simulador!$B$11,F100-G100,"")</x:f>
      </x:c>
      <x:c r="I100" s="159" t="str">
        <x:f>IF(A100&lt;=Simulador!$B$11,I99*(1+Simulador!$D$20),"")</x:f>
      </x:c>
      <x:c r="J100" s="159" t="str">
        <x:f>IF(A100&lt;=Simulador!$B$11,I100-Simulador!$B$6,"")</x:f>
      </x:c>
      <x:c r="K100" s="159" t="str">
        <x:f>IF(A100&lt;=Simulador!$B$11,(J100-MAX(J100,0)*Simulador!$B$12-Simulador!$B$14)-(H100-Simulador!$B$13),"")</x:f>
      </x:c>
    </x:row>
    <x:row r="101">
      <x:c r="A101" s="76" t="n">
        <x:f>A100+1</x:f>
        <x:v>97</x:v>
      </x:c>
      <x:c r="B101" s="159" t="str">
        <x:f>IF(A101&lt;=Simulador!$B$11,MAX(0,B100+D101-MIN(Simulador!$B$27,B100+D101)),"")</x:f>
      </x:c>
      <x:c r="C101" s="159" t="str">
        <x:f>IF(A101&lt;=Simulador!$B$11,MAX(0,C100+E101-MIN(Simulador!$B$27,C100+E101)),"")</x:f>
      </x:c>
      <x:c r="D101" s="159" t="str">
        <x:f>IF(A101&lt;=Simulador!$B$11,B100*Simulador!$B$25,"")</x:f>
      </x:c>
      <x:c r="E101" s="159" t="str">
        <x:f>IF(A101&lt;=Simulador!$B$11,C100*Simulador!$B$25,"")</x:f>
      </x:c>
      <x:c r="F101" s="159" t="str">
        <x:f>IF(A101&lt;=Simulador!$B$11,F100+D101,"")</x:f>
      </x:c>
      <x:c r="G101" s="159" t="str">
        <x:f>IF(A101&lt;=Simulador!$B$11,G100+E101,"")</x:f>
      </x:c>
      <x:c r="H101" s="159" t="str">
        <x:f>IF(A101&lt;=Simulador!$B$11,F101-G101,"")</x:f>
      </x:c>
      <x:c r="I101" s="159" t="str">
        <x:f>IF(A101&lt;=Simulador!$B$11,I100*(1+Simulador!$D$20),"")</x:f>
      </x:c>
      <x:c r="J101" s="159" t="str">
        <x:f>IF(A101&lt;=Simulador!$B$11,I101-Simulador!$B$6,"")</x:f>
      </x:c>
      <x:c r="K101" s="159" t="str">
        <x:f>IF(A101&lt;=Simulador!$B$11,(J101-MAX(J101,0)*Simulador!$B$12-Simulador!$B$14)-(H101-Simulador!$B$13),"")</x:f>
      </x:c>
    </x:row>
    <x:row r="102">
      <x:c r="A102" s="76" t="n">
        <x:f>A101+1</x:f>
        <x:v>98</x:v>
      </x:c>
      <x:c r="B102" s="159" t="str">
        <x:f>IF(A102&lt;=Simulador!$B$11,MAX(0,B101+D102-MIN(Simulador!$B$27,B101+D102)),"")</x:f>
      </x:c>
      <x:c r="C102" s="159" t="str">
        <x:f>IF(A102&lt;=Simulador!$B$11,MAX(0,C101+E102-MIN(Simulador!$B$27,C101+E102)),"")</x:f>
      </x:c>
      <x:c r="D102" s="159" t="str">
        <x:f>IF(A102&lt;=Simulador!$B$11,B101*Simulador!$B$25,"")</x:f>
      </x:c>
      <x:c r="E102" s="159" t="str">
        <x:f>IF(A102&lt;=Simulador!$B$11,C101*Simulador!$B$25,"")</x:f>
      </x:c>
      <x:c r="F102" s="159" t="str">
        <x:f>IF(A102&lt;=Simulador!$B$11,F101+D102,"")</x:f>
      </x:c>
      <x:c r="G102" s="159" t="str">
        <x:f>IF(A102&lt;=Simulador!$B$11,G101+E102,"")</x:f>
      </x:c>
      <x:c r="H102" s="159" t="str">
        <x:f>IF(A102&lt;=Simulador!$B$11,F102-G102,"")</x:f>
      </x:c>
      <x:c r="I102" s="159" t="str">
        <x:f>IF(A102&lt;=Simulador!$B$11,I101*(1+Simulador!$D$20),"")</x:f>
      </x:c>
      <x:c r="J102" s="159" t="str">
        <x:f>IF(A102&lt;=Simulador!$B$11,I102-Simulador!$B$6,"")</x:f>
      </x:c>
      <x:c r="K102" s="159" t="str">
        <x:f>IF(A102&lt;=Simulador!$B$11,(J102-MAX(J102,0)*Simulador!$B$12-Simulador!$B$14)-(H102-Simulador!$B$13),"")</x:f>
      </x:c>
    </x:row>
    <x:row r="103">
      <x:c r="A103" s="76" t="n">
        <x:f>A102+1</x:f>
        <x:v>99</x:v>
      </x:c>
      <x:c r="B103" s="159" t="str">
        <x:f>IF(A103&lt;=Simulador!$B$11,MAX(0,B102+D103-MIN(Simulador!$B$27,B102+D103)),"")</x:f>
      </x:c>
      <x:c r="C103" s="159" t="str">
        <x:f>IF(A103&lt;=Simulador!$B$11,MAX(0,C102+E103-MIN(Simulador!$B$27,C102+E103)),"")</x:f>
      </x:c>
      <x:c r="D103" s="159" t="str">
        <x:f>IF(A103&lt;=Simulador!$B$11,B102*Simulador!$B$25,"")</x:f>
      </x:c>
      <x:c r="E103" s="159" t="str">
        <x:f>IF(A103&lt;=Simulador!$B$11,C102*Simulador!$B$25,"")</x:f>
      </x:c>
      <x:c r="F103" s="159" t="str">
        <x:f>IF(A103&lt;=Simulador!$B$11,F102+D103,"")</x:f>
      </x:c>
      <x:c r="G103" s="159" t="str">
        <x:f>IF(A103&lt;=Simulador!$B$11,G102+E103,"")</x:f>
      </x:c>
      <x:c r="H103" s="159" t="str">
        <x:f>IF(A103&lt;=Simulador!$B$11,F103-G103,"")</x:f>
      </x:c>
      <x:c r="I103" s="159" t="str">
        <x:f>IF(A103&lt;=Simulador!$B$11,I102*(1+Simulador!$D$20),"")</x:f>
      </x:c>
      <x:c r="J103" s="159" t="str">
        <x:f>IF(A103&lt;=Simulador!$B$11,I103-Simulador!$B$6,"")</x:f>
      </x:c>
      <x:c r="K103" s="159" t="str">
        <x:f>IF(A103&lt;=Simulador!$B$11,(J103-MAX(J103,0)*Simulador!$B$12-Simulador!$B$14)-(H103-Simulador!$B$13),"")</x:f>
      </x:c>
    </x:row>
    <x:row r="104">
      <x:c r="A104" s="76" t="n">
        <x:f>A103+1</x:f>
        <x:v>100</x:v>
      </x:c>
      <x:c r="B104" s="159" t="str">
        <x:f>IF(A104&lt;=Simulador!$B$11,MAX(0,B103+D104-MIN(Simulador!$B$27,B103+D104)),"")</x:f>
      </x:c>
      <x:c r="C104" s="159" t="str">
        <x:f>IF(A104&lt;=Simulador!$B$11,MAX(0,C103+E104-MIN(Simulador!$B$27,C103+E104)),"")</x:f>
      </x:c>
      <x:c r="D104" s="159" t="str">
        <x:f>IF(A104&lt;=Simulador!$B$11,B103*Simulador!$B$25,"")</x:f>
      </x:c>
      <x:c r="E104" s="159" t="str">
        <x:f>IF(A104&lt;=Simulador!$B$11,C103*Simulador!$B$25,"")</x:f>
      </x:c>
      <x:c r="F104" s="159" t="str">
        <x:f>IF(A104&lt;=Simulador!$B$11,F103+D104,"")</x:f>
      </x:c>
      <x:c r="G104" s="159" t="str">
        <x:f>IF(A104&lt;=Simulador!$B$11,G103+E104,"")</x:f>
      </x:c>
      <x:c r="H104" s="159" t="str">
        <x:f>IF(A104&lt;=Simulador!$B$11,F104-G104,"")</x:f>
      </x:c>
      <x:c r="I104" s="159" t="str">
        <x:f>IF(A104&lt;=Simulador!$B$11,I103*(1+Simulador!$D$20),"")</x:f>
      </x:c>
      <x:c r="J104" s="159" t="str">
        <x:f>IF(A104&lt;=Simulador!$B$11,I104-Simulador!$B$6,"")</x:f>
      </x:c>
      <x:c r="K104" s="159" t="str">
        <x:f>IF(A104&lt;=Simulador!$B$11,(J104-MAX(J104,0)*Simulador!$B$12-Simulador!$B$14)-(H104-Simulador!$B$13),"")</x:f>
      </x:c>
    </x:row>
    <x:row r="105">
      <x:c r="A105" s="76" t="n">
        <x:f>A104+1</x:f>
        <x:v>101</x:v>
      </x:c>
      <x:c r="B105" s="159" t="str">
        <x:f>IF(A105&lt;=Simulador!$B$11,MAX(0,B104+D105-MIN(Simulador!$B$27,B104+D105)),"")</x:f>
      </x:c>
      <x:c r="C105" s="159" t="str">
        <x:f>IF(A105&lt;=Simulador!$B$11,MAX(0,C104+E105-MIN(Simulador!$B$27,C104+E105)),"")</x:f>
      </x:c>
      <x:c r="D105" s="159" t="str">
        <x:f>IF(A105&lt;=Simulador!$B$11,B104*Simulador!$B$25,"")</x:f>
      </x:c>
      <x:c r="E105" s="159" t="str">
        <x:f>IF(A105&lt;=Simulador!$B$11,C104*Simulador!$B$25,"")</x:f>
      </x:c>
      <x:c r="F105" s="159" t="str">
        <x:f>IF(A105&lt;=Simulador!$B$11,F104+D105,"")</x:f>
      </x:c>
      <x:c r="G105" s="159" t="str">
        <x:f>IF(A105&lt;=Simulador!$B$11,G104+E105,"")</x:f>
      </x:c>
      <x:c r="H105" s="159" t="str">
        <x:f>IF(A105&lt;=Simulador!$B$11,F105-G105,"")</x:f>
      </x:c>
      <x:c r="I105" s="159" t="str">
        <x:f>IF(A105&lt;=Simulador!$B$11,I104*(1+Simulador!$D$20),"")</x:f>
      </x:c>
      <x:c r="J105" s="159" t="str">
        <x:f>IF(A105&lt;=Simulador!$B$11,I105-Simulador!$B$6,"")</x:f>
      </x:c>
      <x:c r="K105" s="159" t="str">
        <x:f>IF(A105&lt;=Simulador!$B$11,(J105-MAX(J105,0)*Simulador!$B$12-Simulador!$B$14)-(H105-Simulador!$B$13),"")</x:f>
      </x:c>
    </x:row>
    <x:row r="106">
      <x:c r="A106" s="76" t="n">
        <x:f>A105+1</x:f>
        <x:v>102</x:v>
      </x:c>
      <x:c r="B106" s="159" t="str">
        <x:f>IF(A106&lt;=Simulador!$B$11,MAX(0,B105+D106-MIN(Simulador!$B$27,B105+D106)),"")</x:f>
      </x:c>
      <x:c r="C106" s="159" t="str">
        <x:f>IF(A106&lt;=Simulador!$B$11,MAX(0,C105+E106-MIN(Simulador!$B$27,C105+E106)),"")</x:f>
      </x:c>
      <x:c r="D106" s="159" t="str">
        <x:f>IF(A106&lt;=Simulador!$B$11,B105*Simulador!$B$25,"")</x:f>
      </x:c>
      <x:c r="E106" s="159" t="str">
        <x:f>IF(A106&lt;=Simulador!$B$11,C105*Simulador!$B$25,"")</x:f>
      </x:c>
      <x:c r="F106" s="159" t="str">
        <x:f>IF(A106&lt;=Simulador!$B$11,F105+D106,"")</x:f>
      </x:c>
      <x:c r="G106" s="159" t="str">
        <x:f>IF(A106&lt;=Simulador!$B$11,G105+E106,"")</x:f>
      </x:c>
      <x:c r="H106" s="159" t="str">
        <x:f>IF(A106&lt;=Simulador!$B$11,F106-G106,"")</x:f>
      </x:c>
      <x:c r="I106" s="159" t="str">
        <x:f>IF(A106&lt;=Simulador!$B$11,I105*(1+Simulador!$D$20),"")</x:f>
      </x:c>
      <x:c r="J106" s="159" t="str">
        <x:f>IF(A106&lt;=Simulador!$B$11,I106-Simulador!$B$6,"")</x:f>
      </x:c>
      <x:c r="K106" s="159" t="str">
        <x:f>IF(A106&lt;=Simulador!$B$11,(J106-MAX(J106,0)*Simulador!$B$12-Simulador!$B$14)-(H106-Simulador!$B$13),"")</x:f>
      </x:c>
    </x:row>
    <x:row r="107">
      <x:c r="A107" s="76" t="n">
        <x:f>A106+1</x:f>
        <x:v>103</x:v>
      </x:c>
      <x:c r="B107" s="159" t="str">
        <x:f>IF(A107&lt;=Simulador!$B$11,MAX(0,B106+D107-MIN(Simulador!$B$27,B106+D107)),"")</x:f>
      </x:c>
      <x:c r="C107" s="159" t="str">
        <x:f>IF(A107&lt;=Simulador!$B$11,MAX(0,C106+E107-MIN(Simulador!$B$27,C106+E107)),"")</x:f>
      </x:c>
      <x:c r="D107" s="159" t="str">
        <x:f>IF(A107&lt;=Simulador!$B$11,B106*Simulador!$B$25,"")</x:f>
      </x:c>
      <x:c r="E107" s="159" t="str">
        <x:f>IF(A107&lt;=Simulador!$B$11,C106*Simulador!$B$25,"")</x:f>
      </x:c>
      <x:c r="F107" s="159" t="str">
        <x:f>IF(A107&lt;=Simulador!$B$11,F106+D107,"")</x:f>
      </x:c>
      <x:c r="G107" s="159" t="str">
        <x:f>IF(A107&lt;=Simulador!$B$11,G106+E107,"")</x:f>
      </x:c>
      <x:c r="H107" s="159" t="str">
        <x:f>IF(A107&lt;=Simulador!$B$11,F107-G107,"")</x:f>
      </x:c>
      <x:c r="I107" s="159" t="str">
        <x:f>IF(A107&lt;=Simulador!$B$11,I106*(1+Simulador!$D$20),"")</x:f>
      </x:c>
      <x:c r="J107" s="159" t="str">
        <x:f>IF(A107&lt;=Simulador!$B$11,I107-Simulador!$B$6,"")</x:f>
      </x:c>
      <x:c r="K107" s="159" t="str">
        <x:f>IF(A107&lt;=Simulador!$B$11,(J107-MAX(J107,0)*Simulador!$B$12-Simulador!$B$14)-(H107-Simulador!$B$13),"")</x:f>
      </x:c>
    </x:row>
    <x:row r="108">
      <x:c r="A108" s="76" t="n">
        <x:f>A107+1</x:f>
        <x:v>104</x:v>
      </x:c>
      <x:c r="B108" s="159" t="str">
        <x:f>IF(A108&lt;=Simulador!$B$11,MAX(0,B107+D108-MIN(Simulador!$B$27,B107+D108)),"")</x:f>
      </x:c>
      <x:c r="C108" s="159" t="str">
        <x:f>IF(A108&lt;=Simulador!$B$11,MAX(0,C107+E108-MIN(Simulador!$B$27,C107+E108)),"")</x:f>
      </x:c>
      <x:c r="D108" s="159" t="str">
        <x:f>IF(A108&lt;=Simulador!$B$11,B107*Simulador!$B$25,"")</x:f>
      </x:c>
      <x:c r="E108" s="159" t="str">
        <x:f>IF(A108&lt;=Simulador!$B$11,C107*Simulador!$B$25,"")</x:f>
      </x:c>
      <x:c r="F108" s="159" t="str">
        <x:f>IF(A108&lt;=Simulador!$B$11,F107+D108,"")</x:f>
      </x:c>
      <x:c r="G108" s="159" t="str">
        <x:f>IF(A108&lt;=Simulador!$B$11,G107+E108,"")</x:f>
      </x:c>
      <x:c r="H108" s="159" t="str">
        <x:f>IF(A108&lt;=Simulador!$B$11,F108-G108,"")</x:f>
      </x:c>
      <x:c r="I108" s="159" t="str">
        <x:f>IF(A108&lt;=Simulador!$B$11,I107*(1+Simulador!$D$20),"")</x:f>
      </x:c>
      <x:c r="J108" s="159" t="str">
        <x:f>IF(A108&lt;=Simulador!$B$11,I108-Simulador!$B$6,"")</x:f>
      </x:c>
      <x:c r="K108" s="159" t="str">
        <x:f>IF(A108&lt;=Simulador!$B$11,(J108-MAX(J108,0)*Simulador!$B$12-Simulador!$B$14)-(H108-Simulador!$B$13),"")</x:f>
      </x:c>
    </x:row>
    <x:row r="109">
      <x:c r="A109" s="76" t="n">
        <x:f>A108+1</x:f>
        <x:v>105</x:v>
      </x:c>
      <x:c r="B109" s="159" t="str">
        <x:f>IF(A109&lt;=Simulador!$B$11,MAX(0,B108+D109-MIN(Simulador!$B$27,B108+D109)),"")</x:f>
      </x:c>
      <x:c r="C109" s="159" t="str">
        <x:f>IF(A109&lt;=Simulador!$B$11,MAX(0,C108+E109-MIN(Simulador!$B$27,C108+E109)),"")</x:f>
      </x:c>
      <x:c r="D109" s="159" t="str">
        <x:f>IF(A109&lt;=Simulador!$B$11,B108*Simulador!$B$25,"")</x:f>
      </x:c>
      <x:c r="E109" s="159" t="str">
        <x:f>IF(A109&lt;=Simulador!$B$11,C108*Simulador!$B$25,"")</x:f>
      </x:c>
      <x:c r="F109" s="159" t="str">
        <x:f>IF(A109&lt;=Simulador!$B$11,F108+D109,"")</x:f>
      </x:c>
      <x:c r="G109" s="159" t="str">
        <x:f>IF(A109&lt;=Simulador!$B$11,G108+E109,"")</x:f>
      </x:c>
      <x:c r="H109" s="159" t="str">
        <x:f>IF(A109&lt;=Simulador!$B$11,F109-G109,"")</x:f>
      </x:c>
      <x:c r="I109" s="159" t="str">
        <x:f>IF(A109&lt;=Simulador!$B$11,I108*(1+Simulador!$D$20),"")</x:f>
      </x:c>
      <x:c r="J109" s="159" t="str">
        <x:f>IF(A109&lt;=Simulador!$B$11,I109-Simulador!$B$6,"")</x:f>
      </x:c>
      <x:c r="K109" s="159" t="str">
        <x:f>IF(A109&lt;=Simulador!$B$11,(J109-MAX(J109,0)*Simulador!$B$12-Simulador!$B$14)-(H109-Simulador!$B$13),"")</x:f>
      </x:c>
    </x:row>
    <x:row r="110">
      <x:c r="A110" s="76" t="n">
        <x:f>A109+1</x:f>
        <x:v>106</x:v>
      </x:c>
      <x:c r="B110" s="159" t="str">
        <x:f>IF(A110&lt;=Simulador!$B$11,MAX(0,B109+D110-MIN(Simulador!$B$27,B109+D110)),"")</x:f>
      </x:c>
      <x:c r="C110" s="159" t="str">
        <x:f>IF(A110&lt;=Simulador!$B$11,MAX(0,C109+E110-MIN(Simulador!$B$27,C109+E110)),"")</x:f>
      </x:c>
      <x:c r="D110" s="159" t="str">
        <x:f>IF(A110&lt;=Simulador!$B$11,B109*Simulador!$B$25,"")</x:f>
      </x:c>
      <x:c r="E110" s="159" t="str">
        <x:f>IF(A110&lt;=Simulador!$B$11,C109*Simulador!$B$25,"")</x:f>
      </x:c>
      <x:c r="F110" s="159" t="str">
        <x:f>IF(A110&lt;=Simulador!$B$11,F109+D110,"")</x:f>
      </x:c>
      <x:c r="G110" s="159" t="str">
        <x:f>IF(A110&lt;=Simulador!$B$11,G109+E110,"")</x:f>
      </x:c>
      <x:c r="H110" s="159" t="str">
        <x:f>IF(A110&lt;=Simulador!$B$11,F110-G110,"")</x:f>
      </x:c>
      <x:c r="I110" s="159" t="str">
        <x:f>IF(A110&lt;=Simulador!$B$11,I109*(1+Simulador!$D$20),"")</x:f>
      </x:c>
      <x:c r="J110" s="159" t="str">
        <x:f>IF(A110&lt;=Simulador!$B$11,I110-Simulador!$B$6,"")</x:f>
      </x:c>
      <x:c r="K110" s="159" t="str">
        <x:f>IF(A110&lt;=Simulador!$B$11,(J110-MAX(J110,0)*Simulador!$B$12-Simulador!$B$14)-(H110-Simulador!$B$13),"")</x:f>
      </x:c>
    </x:row>
    <x:row r="111">
      <x:c r="A111" s="76" t="n">
        <x:f>A110+1</x:f>
        <x:v>107</x:v>
      </x:c>
      <x:c r="B111" s="159" t="str">
        <x:f>IF(A111&lt;=Simulador!$B$11,MAX(0,B110+D111-MIN(Simulador!$B$27,B110+D111)),"")</x:f>
      </x:c>
      <x:c r="C111" s="159" t="str">
        <x:f>IF(A111&lt;=Simulador!$B$11,MAX(0,C110+E111-MIN(Simulador!$B$27,C110+E111)),"")</x:f>
      </x:c>
      <x:c r="D111" s="159" t="str">
        <x:f>IF(A111&lt;=Simulador!$B$11,B110*Simulador!$B$25,"")</x:f>
      </x:c>
      <x:c r="E111" s="159" t="str">
        <x:f>IF(A111&lt;=Simulador!$B$11,C110*Simulador!$B$25,"")</x:f>
      </x:c>
      <x:c r="F111" s="159" t="str">
        <x:f>IF(A111&lt;=Simulador!$B$11,F110+D111,"")</x:f>
      </x:c>
      <x:c r="G111" s="159" t="str">
        <x:f>IF(A111&lt;=Simulador!$B$11,G110+E111,"")</x:f>
      </x:c>
      <x:c r="H111" s="159" t="str">
        <x:f>IF(A111&lt;=Simulador!$B$11,F111-G111,"")</x:f>
      </x:c>
      <x:c r="I111" s="159" t="str">
        <x:f>IF(A111&lt;=Simulador!$B$11,I110*(1+Simulador!$D$20),"")</x:f>
      </x:c>
      <x:c r="J111" s="159" t="str">
        <x:f>IF(A111&lt;=Simulador!$B$11,I111-Simulador!$B$6,"")</x:f>
      </x:c>
      <x:c r="K111" s="159" t="str">
        <x:f>IF(A111&lt;=Simulador!$B$11,(J111-MAX(J111,0)*Simulador!$B$12-Simulador!$B$14)-(H111-Simulador!$B$13),"")</x:f>
      </x:c>
    </x:row>
    <x:row r="112">
      <x:c r="A112" s="76" t="n">
        <x:f>A111+1</x:f>
        <x:v>108</x:v>
      </x:c>
      <x:c r="B112" s="159" t="str">
        <x:f>IF(A112&lt;=Simulador!$B$11,MAX(0,B111+D112-MIN(Simulador!$B$27,B111+D112)),"")</x:f>
      </x:c>
      <x:c r="C112" s="159" t="str">
        <x:f>IF(A112&lt;=Simulador!$B$11,MAX(0,C111+E112-MIN(Simulador!$B$27,C111+E112)),"")</x:f>
      </x:c>
      <x:c r="D112" s="159" t="str">
        <x:f>IF(A112&lt;=Simulador!$B$11,B111*Simulador!$B$25,"")</x:f>
      </x:c>
      <x:c r="E112" s="159" t="str">
        <x:f>IF(A112&lt;=Simulador!$B$11,C111*Simulador!$B$25,"")</x:f>
      </x:c>
      <x:c r="F112" s="159" t="str">
        <x:f>IF(A112&lt;=Simulador!$B$11,F111+D112,"")</x:f>
      </x:c>
      <x:c r="G112" s="159" t="str">
        <x:f>IF(A112&lt;=Simulador!$B$11,G111+E112,"")</x:f>
      </x:c>
      <x:c r="H112" s="159" t="str">
        <x:f>IF(A112&lt;=Simulador!$B$11,F112-G112,"")</x:f>
      </x:c>
      <x:c r="I112" s="159" t="str">
        <x:f>IF(A112&lt;=Simulador!$B$11,I111*(1+Simulador!$D$20),"")</x:f>
      </x:c>
      <x:c r="J112" s="159" t="str">
        <x:f>IF(A112&lt;=Simulador!$B$11,I112-Simulador!$B$6,"")</x:f>
      </x:c>
      <x:c r="K112" s="159" t="str">
        <x:f>IF(A112&lt;=Simulador!$B$11,(J112-MAX(J112,0)*Simulador!$B$12-Simulador!$B$14)-(H112-Simulador!$B$13),"")</x:f>
      </x:c>
    </x:row>
    <x:row r="113">
      <x:c r="A113" s="76" t="n">
        <x:f>A112+1</x:f>
        <x:v>109</x:v>
      </x:c>
      <x:c r="B113" s="159" t="str">
        <x:f>IF(A113&lt;=Simulador!$B$11,MAX(0,B112+D113-MIN(Simulador!$B$27,B112+D113)),"")</x:f>
      </x:c>
      <x:c r="C113" s="159" t="str">
        <x:f>IF(A113&lt;=Simulador!$B$11,MAX(0,C112+E113-MIN(Simulador!$B$27,C112+E113)),"")</x:f>
      </x:c>
      <x:c r="D113" s="159" t="str">
        <x:f>IF(A113&lt;=Simulador!$B$11,B112*Simulador!$B$25,"")</x:f>
      </x:c>
      <x:c r="E113" s="159" t="str">
        <x:f>IF(A113&lt;=Simulador!$B$11,C112*Simulador!$B$25,"")</x:f>
      </x:c>
      <x:c r="F113" s="159" t="str">
        <x:f>IF(A113&lt;=Simulador!$B$11,F112+D113,"")</x:f>
      </x:c>
      <x:c r="G113" s="159" t="str">
        <x:f>IF(A113&lt;=Simulador!$B$11,G112+E113,"")</x:f>
      </x:c>
      <x:c r="H113" s="159" t="str">
        <x:f>IF(A113&lt;=Simulador!$B$11,F113-G113,"")</x:f>
      </x:c>
      <x:c r="I113" s="159" t="str">
        <x:f>IF(A113&lt;=Simulador!$B$11,I112*(1+Simulador!$D$20),"")</x:f>
      </x:c>
      <x:c r="J113" s="159" t="str">
        <x:f>IF(A113&lt;=Simulador!$B$11,I113-Simulador!$B$6,"")</x:f>
      </x:c>
      <x:c r="K113" s="159" t="str">
        <x:f>IF(A113&lt;=Simulador!$B$11,(J113-MAX(J113,0)*Simulador!$B$12-Simulador!$B$14)-(H113-Simulador!$B$13),"")</x:f>
      </x:c>
    </x:row>
    <x:row r="114">
      <x:c r="A114" s="76" t="n">
        <x:f>A113+1</x:f>
        <x:v>110</x:v>
      </x:c>
      <x:c r="B114" s="159" t="str">
        <x:f>IF(A114&lt;=Simulador!$B$11,MAX(0,B113+D114-MIN(Simulador!$B$27,B113+D114)),"")</x:f>
      </x:c>
      <x:c r="C114" s="159" t="str">
        <x:f>IF(A114&lt;=Simulador!$B$11,MAX(0,C113+E114-MIN(Simulador!$B$27,C113+E114)),"")</x:f>
      </x:c>
      <x:c r="D114" s="159" t="str">
        <x:f>IF(A114&lt;=Simulador!$B$11,B113*Simulador!$B$25,"")</x:f>
      </x:c>
      <x:c r="E114" s="159" t="str">
        <x:f>IF(A114&lt;=Simulador!$B$11,C113*Simulador!$B$25,"")</x:f>
      </x:c>
      <x:c r="F114" s="159" t="str">
        <x:f>IF(A114&lt;=Simulador!$B$11,F113+D114,"")</x:f>
      </x:c>
      <x:c r="G114" s="159" t="str">
        <x:f>IF(A114&lt;=Simulador!$B$11,G113+E114,"")</x:f>
      </x:c>
      <x:c r="H114" s="159" t="str">
        <x:f>IF(A114&lt;=Simulador!$B$11,F114-G114,"")</x:f>
      </x:c>
      <x:c r="I114" s="159" t="str">
        <x:f>IF(A114&lt;=Simulador!$B$11,I113*(1+Simulador!$D$20),"")</x:f>
      </x:c>
      <x:c r="J114" s="159" t="str">
        <x:f>IF(A114&lt;=Simulador!$B$11,I114-Simulador!$B$6,"")</x:f>
      </x:c>
      <x:c r="K114" s="159" t="str">
        <x:f>IF(A114&lt;=Simulador!$B$11,(J114-MAX(J114,0)*Simulador!$B$12-Simulador!$B$14)-(H114-Simulador!$B$13),"")</x:f>
      </x:c>
    </x:row>
    <x:row r="115">
      <x:c r="A115" s="76" t="n">
        <x:f>A114+1</x:f>
        <x:v>111</x:v>
      </x:c>
      <x:c r="B115" s="159" t="str">
        <x:f>IF(A115&lt;=Simulador!$B$11,MAX(0,B114+D115-MIN(Simulador!$B$27,B114+D115)),"")</x:f>
      </x:c>
      <x:c r="C115" s="159" t="str">
        <x:f>IF(A115&lt;=Simulador!$B$11,MAX(0,C114+E115-MIN(Simulador!$B$27,C114+E115)),"")</x:f>
      </x:c>
      <x:c r="D115" s="159" t="str">
        <x:f>IF(A115&lt;=Simulador!$B$11,B114*Simulador!$B$25,"")</x:f>
      </x:c>
      <x:c r="E115" s="159" t="str">
        <x:f>IF(A115&lt;=Simulador!$B$11,C114*Simulador!$B$25,"")</x:f>
      </x:c>
      <x:c r="F115" s="159" t="str">
        <x:f>IF(A115&lt;=Simulador!$B$11,F114+D115,"")</x:f>
      </x:c>
      <x:c r="G115" s="159" t="str">
        <x:f>IF(A115&lt;=Simulador!$B$11,G114+E115,"")</x:f>
      </x:c>
      <x:c r="H115" s="159" t="str">
        <x:f>IF(A115&lt;=Simulador!$B$11,F115-G115,"")</x:f>
      </x:c>
      <x:c r="I115" s="159" t="str">
        <x:f>IF(A115&lt;=Simulador!$B$11,I114*(1+Simulador!$D$20),"")</x:f>
      </x:c>
      <x:c r="J115" s="159" t="str">
        <x:f>IF(A115&lt;=Simulador!$B$11,I115-Simulador!$B$6,"")</x:f>
      </x:c>
      <x:c r="K115" s="159" t="str">
        <x:f>IF(A115&lt;=Simulador!$B$11,(J115-MAX(J115,0)*Simulador!$B$12-Simulador!$B$14)-(H115-Simulador!$B$13),"")</x:f>
      </x:c>
    </x:row>
    <x:row r="116">
      <x:c r="A116" s="76" t="n">
        <x:f>A115+1</x:f>
        <x:v>112</x:v>
      </x:c>
      <x:c r="B116" s="159" t="str">
        <x:f>IF(A116&lt;=Simulador!$B$11,MAX(0,B115+D116-MIN(Simulador!$B$27,B115+D116)),"")</x:f>
      </x:c>
      <x:c r="C116" s="159" t="str">
        <x:f>IF(A116&lt;=Simulador!$B$11,MAX(0,C115+E116-MIN(Simulador!$B$27,C115+E116)),"")</x:f>
      </x:c>
      <x:c r="D116" s="159" t="str">
        <x:f>IF(A116&lt;=Simulador!$B$11,B115*Simulador!$B$25,"")</x:f>
      </x:c>
      <x:c r="E116" s="159" t="str">
        <x:f>IF(A116&lt;=Simulador!$B$11,C115*Simulador!$B$25,"")</x:f>
      </x:c>
      <x:c r="F116" s="159" t="str">
        <x:f>IF(A116&lt;=Simulador!$B$11,F115+D116,"")</x:f>
      </x:c>
      <x:c r="G116" s="159" t="str">
        <x:f>IF(A116&lt;=Simulador!$B$11,G115+E116,"")</x:f>
      </x:c>
      <x:c r="H116" s="159" t="str">
        <x:f>IF(A116&lt;=Simulador!$B$11,F116-G116,"")</x:f>
      </x:c>
      <x:c r="I116" s="159" t="str">
        <x:f>IF(A116&lt;=Simulador!$B$11,I115*(1+Simulador!$D$20),"")</x:f>
      </x:c>
      <x:c r="J116" s="159" t="str">
        <x:f>IF(A116&lt;=Simulador!$B$11,I116-Simulador!$B$6,"")</x:f>
      </x:c>
      <x:c r="K116" s="159" t="str">
        <x:f>IF(A116&lt;=Simulador!$B$11,(J116-MAX(J116,0)*Simulador!$B$12-Simulador!$B$14)-(H116-Simulador!$B$13),"")</x:f>
      </x:c>
    </x:row>
    <x:row r="117">
      <x:c r="A117" s="76" t="n">
        <x:f>A116+1</x:f>
        <x:v>113</x:v>
      </x:c>
      <x:c r="B117" s="159" t="str">
        <x:f>IF(A117&lt;=Simulador!$B$11,MAX(0,B116+D117-MIN(Simulador!$B$27,B116+D117)),"")</x:f>
      </x:c>
      <x:c r="C117" s="159" t="str">
        <x:f>IF(A117&lt;=Simulador!$B$11,MAX(0,C116+E117-MIN(Simulador!$B$27,C116+E117)),"")</x:f>
      </x:c>
      <x:c r="D117" s="159" t="str">
        <x:f>IF(A117&lt;=Simulador!$B$11,B116*Simulador!$B$25,"")</x:f>
      </x:c>
      <x:c r="E117" s="159" t="str">
        <x:f>IF(A117&lt;=Simulador!$B$11,C116*Simulador!$B$25,"")</x:f>
      </x:c>
      <x:c r="F117" s="159" t="str">
        <x:f>IF(A117&lt;=Simulador!$B$11,F116+D117,"")</x:f>
      </x:c>
      <x:c r="G117" s="159" t="str">
        <x:f>IF(A117&lt;=Simulador!$B$11,G116+E117,"")</x:f>
      </x:c>
      <x:c r="H117" s="159" t="str">
        <x:f>IF(A117&lt;=Simulador!$B$11,F117-G117,"")</x:f>
      </x:c>
      <x:c r="I117" s="159" t="str">
        <x:f>IF(A117&lt;=Simulador!$B$11,I116*(1+Simulador!$D$20),"")</x:f>
      </x:c>
      <x:c r="J117" s="159" t="str">
        <x:f>IF(A117&lt;=Simulador!$B$11,I117-Simulador!$B$6,"")</x:f>
      </x:c>
      <x:c r="K117" s="159" t="str">
        <x:f>IF(A117&lt;=Simulador!$B$11,(J117-MAX(J117,0)*Simulador!$B$12-Simulador!$B$14)-(H117-Simulador!$B$13),"")</x:f>
      </x:c>
    </x:row>
    <x:row r="118">
      <x:c r="A118" s="76" t="n">
        <x:f>A117+1</x:f>
        <x:v>114</x:v>
      </x:c>
      <x:c r="B118" s="159" t="str">
        <x:f>IF(A118&lt;=Simulador!$B$11,MAX(0,B117+D118-MIN(Simulador!$B$27,B117+D118)),"")</x:f>
      </x:c>
      <x:c r="C118" s="159" t="str">
        <x:f>IF(A118&lt;=Simulador!$B$11,MAX(0,C117+E118-MIN(Simulador!$B$27,C117+E118)),"")</x:f>
      </x:c>
      <x:c r="D118" s="159" t="str">
        <x:f>IF(A118&lt;=Simulador!$B$11,B117*Simulador!$B$25,"")</x:f>
      </x:c>
      <x:c r="E118" s="159" t="str">
        <x:f>IF(A118&lt;=Simulador!$B$11,C117*Simulador!$B$25,"")</x:f>
      </x:c>
      <x:c r="F118" s="159" t="str">
        <x:f>IF(A118&lt;=Simulador!$B$11,F117+D118,"")</x:f>
      </x:c>
      <x:c r="G118" s="159" t="str">
        <x:f>IF(A118&lt;=Simulador!$B$11,G117+E118,"")</x:f>
      </x:c>
      <x:c r="H118" s="159" t="str">
        <x:f>IF(A118&lt;=Simulador!$B$11,F118-G118,"")</x:f>
      </x:c>
      <x:c r="I118" s="159" t="str">
        <x:f>IF(A118&lt;=Simulador!$B$11,I117*(1+Simulador!$D$20),"")</x:f>
      </x:c>
      <x:c r="J118" s="159" t="str">
        <x:f>IF(A118&lt;=Simulador!$B$11,I118-Simulador!$B$6,"")</x:f>
      </x:c>
      <x:c r="K118" s="159" t="str">
        <x:f>IF(A118&lt;=Simulador!$B$11,(J118-MAX(J118,0)*Simulador!$B$12-Simulador!$B$14)-(H118-Simulador!$B$13),"")</x:f>
      </x:c>
    </x:row>
    <x:row r="119">
      <x:c r="A119" s="76" t="n">
        <x:f>A118+1</x:f>
        <x:v>115</x:v>
      </x:c>
      <x:c r="B119" s="159" t="str">
        <x:f>IF(A119&lt;=Simulador!$B$11,MAX(0,B118+D119-MIN(Simulador!$B$27,B118+D119)),"")</x:f>
      </x:c>
      <x:c r="C119" s="159" t="str">
        <x:f>IF(A119&lt;=Simulador!$B$11,MAX(0,C118+E119-MIN(Simulador!$B$27,C118+E119)),"")</x:f>
      </x:c>
      <x:c r="D119" s="159" t="str">
        <x:f>IF(A119&lt;=Simulador!$B$11,B118*Simulador!$B$25,"")</x:f>
      </x:c>
      <x:c r="E119" s="159" t="str">
        <x:f>IF(A119&lt;=Simulador!$B$11,C118*Simulador!$B$25,"")</x:f>
      </x:c>
      <x:c r="F119" s="159" t="str">
        <x:f>IF(A119&lt;=Simulador!$B$11,F118+D119,"")</x:f>
      </x:c>
      <x:c r="G119" s="159" t="str">
        <x:f>IF(A119&lt;=Simulador!$B$11,G118+E119,"")</x:f>
      </x:c>
      <x:c r="H119" s="159" t="str">
        <x:f>IF(A119&lt;=Simulador!$B$11,F119-G119,"")</x:f>
      </x:c>
      <x:c r="I119" s="159" t="str">
        <x:f>IF(A119&lt;=Simulador!$B$11,I118*(1+Simulador!$D$20),"")</x:f>
      </x:c>
      <x:c r="J119" s="159" t="str">
        <x:f>IF(A119&lt;=Simulador!$B$11,I119-Simulador!$B$6,"")</x:f>
      </x:c>
      <x:c r="K119" s="159" t="str">
        <x:f>IF(A119&lt;=Simulador!$B$11,(J119-MAX(J119,0)*Simulador!$B$12-Simulador!$B$14)-(H119-Simulador!$B$13),"")</x:f>
      </x:c>
    </x:row>
    <x:row r="120">
      <x:c r="A120" s="76" t="n">
        <x:f>A119+1</x:f>
        <x:v>116</x:v>
      </x:c>
      <x:c r="B120" s="159" t="str">
        <x:f>IF(A120&lt;=Simulador!$B$11,MAX(0,B119+D120-MIN(Simulador!$B$27,B119+D120)),"")</x:f>
      </x:c>
      <x:c r="C120" s="159" t="str">
        <x:f>IF(A120&lt;=Simulador!$B$11,MAX(0,C119+E120-MIN(Simulador!$B$27,C119+E120)),"")</x:f>
      </x:c>
      <x:c r="D120" s="159" t="str">
        <x:f>IF(A120&lt;=Simulador!$B$11,B119*Simulador!$B$25,"")</x:f>
      </x:c>
      <x:c r="E120" s="159" t="str">
        <x:f>IF(A120&lt;=Simulador!$B$11,C119*Simulador!$B$25,"")</x:f>
      </x:c>
      <x:c r="F120" s="159" t="str">
        <x:f>IF(A120&lt;=Simulador!$B$11,F119+D120,"")</x:f>
      </x:c>
      <x:c r="G120" s="159" t="str">
        <x:f>IF(A120&lt;=Simulador!$B$11,G119+E120,"")</x:f>
      </x:c>
      <x:c r="H120" s="159" t="str">
        <x:f>IF(A120&lt;=Simulador!$B$11,F120-G120,"")</x:f>
      </x:c>
      <x:c r="I120" s="159" t="str">
        <x:f>IF(A120&lt;=Simulador!$B$11,I119*(1+Simulador!$D$20),"")</x:f>
      </x:c>
      <x:c r="J120" s="159" t="str">
        <x:f>IF(A120&lt;=Simulador!$B$11,I120-Simulador!$B$6,"")</x:f>
      </x:c>
      <x:c r="K120" s="159" t="str">
        <x:f>IF(A120&lt;=Simulador!$B$11,(J120-MAX(J120,0)*Simulador!$B$12-Simulador!$B$14)-(H120-Simulador!$B$13),"")</x:f>
      </x:c>
    </x:row>
    <x:row r="121">
      <x:c r="A121" s="76" t="n">
        <x:f>A120+1</x:f>
        <x:v>117</x:v>
      </x:c>
      <x:c r="B121" s="159" t="str">
        <x:f>IF(A121&lt;=Simulador!$B$11,MAX(0,B120+D121-MIN(Simulador!$B$27,B120+D121)),"")</x:f>
      </x:c>
      <x:c r="C121" s="159" t="str">
        <x:f>IF(A121&lt;=Simulador!$B$11,MAX(0,C120+E121-MIN(Simulador!$B$27,C120+E121)),"")</x:f>
      </x:c>
      <x:c r="D121" s="159" t="str">
        <x:f>IF(A121&lt;=Simulador!$B$11,B120*Simulador!$B$25,"")</x:f>
      </x:c>
      <x:c r="E121" s="159" t="str">
        <x:f>IF(A121&lt;=Simulador!$B$11,C120*Simulador!$B$25,"")</x:f>
      </x:c>
      <x:c r="F121" s="159" t="str">
        <x:f>IF(A121&lt;=Simulador!$B$11,F120+D121,"")</x:f>
      </x:c>
      <x:c r="G121" s="159" t="str">
        <x:f>IF(A121&lt;=Simulador!$B$11,G120+E121,"")</x:f>
      </x:c>
      <x:c r="H121" s="159" t="str">
        <x:f>IF(A121&lt;=Simulador!$B$11,F121-G121,"")</x:f>
      </x:c>
      <x:c r="I121" s="159" t="str">
        <x:f>IF(A121&lt;=Simulador!$B$11,I120*(1+Simulador!$D$20),"")</x:f>
      </x:c>
      <x:c r="J121" s="159" t="str">
        <x:f>IF(A121&lt;=Simulador!$B$11,I121-Simulador!$B$6,"")</x:f>
      </x:c>
      <x:c r="K121" s="159" t="str">
        <x:f>IF(A121&lt;=Simulador!$B$11,(J121-MAX(J121,0)*Simulador!$B$12-Simulador!$B$14)-(H121-Simulador!$B$13),"")</x:f>
      </x:c>
    </x:row>
    <x:row r="122">
      <x:c r="A122" s="76" t="n">
        <x:f>A121+1</x:f>
        <x:v>118</x:v>
      </x:c>
      <x:c r="B122" s="159" t="str">
        <x:f>IF(A122&lt;=Simulador!$B$11,MAX(0,B121+D122-MIN(Simulador!$B$27,B121+D122)),"")</x:f>
      </x:c>
      <x:c r="C122" s="159" t="str">
        <x:f>IF(A122&lt;=Simulador!$B$11,MAX(0,C121+E122-MIN(Simulador!$B$27,C121+E122)),"")</x:f>
      </x:c>
      <x:c r="D122" s="159" t="str">
        <x:f>IF(A122&lt;=Simulador!$B$11,B121*Simulador!$B$25,"")</x:f>
      </x:c>
      <x:c r="E122" s="159" t="str">
        <x:f>IF(A122&lt;=Simulador!$B$11,C121*Simulador!$B$25,"")</x:f>
      </x:c>
      <x:c r="F122" s="159" t="str">
        <x:f>IF(A122&lt;=Simulador!$B$11,F121+D122,"")</x:f>
      </x:c>
      <x:c r="G122" s="159" t="str">
        <x:f>IF(A122&lt;=Simulador!$B$11,G121+E122,"")</x:f>
      </x:c>
      <x:c r="H122" s="159" t="str">
        <x:f>IF(A122&lt;=Simulador!$B$11,F122-G122,"")</x:f>
      </x:c>
      <x:c r="I122" s="159" t="str">
        <x:f>IF(A122&lt;=Simulador!$B$11,I121*(1+Simulador!$D$20),"")</x:f>
      </x:c>
      <x:c r="J122" s="159" t="str">
        <x:f>IF(A122&lt;=Simulador!$B$11,I122-Simulador!$B$6,"")</x:f>
      </x:c>
      <x:c r="K122" s="159" t="str">
        <x:f>IF(A122&lt;=Simulador!$B$11,(J122-MAX(J122,0)*Simulador!$B$12-Simulador!$B$14)-(H122-Simulador!$B$13),"")</x:f>
      </x:c>
    </x:row>
    <x:row r="123">
      <x:c r="A123" s="76" t="n">
        <x:f>A122+1</x:f>
        <x:v>119</x:v>
      </x:c>
      <x:c r="B123" s="159" t="str">
        <x:f>IF(A123&lt;=Simulador!$B$11,MAX(0,B122+D123-MIN(Simulador!$B$27,B122+D123)),"")</x:f>
      </x:c>
      <x:c r="C123" s="159" t="str">
        <x:f>IF(A123&lt;=Simulador!$B$11,MAX(0,C122+E123-MIN(Simulador!$B$27,C122+E123)),"")</x:f>
      </x:c>
      <x:c r="D123" s="159" t="str">
        <x:f>IF(A123&lt;=Simulador!$B$11,B122*Simulador!$B$25,"")</x:f>
      </x:c>
      <x:c r="E123" s="159" t="str">
        <x:f>IF(A123&lt;=Simulador!$B$11,C122*Simulador!$B$25,"")</x:f>
      </x:c>
      <x:c r="F123" s="159" t="str">
        <x:f>IF(A123&lt;=Simulador!$B$11,F122+D123,"")</x:f>
      </x:c>
      <x:c r="G123" s="159" t="str">
        <x:f>IF(A123&lt;=Simulador!$B$11,G122+E123,"")</x:f>
      </x:c>
      <x:c r="H123" s="159" t="str">
        <x:f>IF(A123&lt;=Simulador!$B$11,F123-G123,"")</x:f>
      </x:c>
      <x:c r="I123" s="159" t="str">
        <x:f>IF(A123&lt;=Simulador!$B$11,I122*(1+Simulador!$D$20),"")</x:f>
      </x:c>
      <x:c r="J123" s="159" t="str">
        <x:f>IF(A123&lt;=Simulador!$B$11,I123-Simulador!$B$6,"")</x:f>
      </x:c>
      <x:c r="K123" s="159" t="str">
        <x:f>IF(A123&lt;=Simulador!$B$11,(J123-MAX(J123,0)*Simulador!$B$12-Simulador!$B$14)-(H123-Simulador!$B$13),"")</x:f>
      </x:c>
    </x:row>
    <x:row r="124">
      <x:c r="A124" s="76" t="n">
        <x:f>A123+1</x:f>
        <x:v>120</x:v>
      </x:c>
      <x:c r="B124" s="159" t="str">
        <x:f>IF(A124&lt;=Simulador!$B$11,MAX(0,B123+D124-MIN(Simulador!$B$27,B123+D124)),"")</x:f>
      </x:c>
      <x:c r="C124" s="159" t="str">
        <x:f>IF(A124&lt;=Simulador!$B$11,MAX(0,C123+E124-MIN(Simulador!$B$27,C123+E124)),"")</x:f>
      </x:c>
      <x:c r="D124" s="159" t="str">
        <x:f>IF(A124&lt;=Simulador!$B$11,B123*Simulador!$B$25,"")</x:f>
      </x:c>
      <x:c r="E124" s="159" t="str">
        <x:f>IF(A124&lt;=Simulador!$B$11,C123*Simulador!$B$25,"")</x:f>
      </x:c>
      <x:c r="F124" s="159" t="str">
        <x:f>IF(A124&lt;=Simulador!$B$11,F123+D124,"")</x:f>
      </x:c>
      <x:c r="G124" s="159" t="str">
        <x:f>IF(A124&lt;=Simulador!$B$11,G123+E124,"")</x:f>
      </x:c>
      <x:c r="H124" s="159" t="str">
        <x:f>IF(A124&lt;=Simulador!$B$11,F124-G124,"")</x:f>
      </x:c>
      <x:c r="I124" s="159" t="str">
        <x:f>IF(A124&lt;=Simulador!$B$11,I123*(1+Simulador!$D$20),"")</x:f>
      </x:c>
      <x:c r="J124" s="159" t="str">
        <x:f>IF(A124&lt;=Simulador!$B$11,I124-Simulador!$B$6,"")</x:f>
      </x:c>
      <x:c r="K124" s="159" t="str">
        <x:f>IF(A124&lt;=Simulador!$B$11,(J124-MAX(J124,0)*Simulador!$B$12-Simulador!$B$14)-(H124-Simulador!$B$13),"")</x:f>
      </x:c>
    </x:row>
    <x:row r="125">
      <x:c r="A125" s="76" t="n">
        <x:f>A124+1</x:f>
        <x:v>121</x:v>
      </x:c>
      <x:c r="B125" s="159" t="str">
        <x:f>IF(A125&lt;=Simulador!$B$11,MAX(0,B124+D125-MIN(Simulador!$B$27,B124+D125)),"")</x:f>
      </x:c>
      <x:c r="C125" s="159" t="str">
        <x:f>IF(A125&lt;=Simulador!$B$11,MAX(0,C124+E125-MIN(Simulador!$B$27,C124+E125)),"")</x:f>
      </x:c>
      <x:c r="D125" s="159" t="str">
        <x:f>IF(A125&lt;=Simulador!$B$11,B124*Simulador!$B$25,"")</x:f>
      </x:c>
      <x:c r="E125" s="159" t="str">
        <x:f>IF(A125&lt;=Simulador!$B$11,C124*Simulador!$B$25,"")</x:f>
      </x:c>
      <x:c r="F125" s="159" t="str">
        <x:f>IF(A125&lt;=Simulador!$B$11,F124+D125,"")</x:f>
      </x:c>
      <x:c r="G125" s="159" t="str">
        <x:f>IF(A125&lt;=Simulador!$B$11,G124+E125,"")</x:f>
      </x:c>
      <x:c r="H125" s="159" t="str">
        <x:f>IF(A125&lt;=Simulador!$B$11,F125-G125,"")</x:f>
      </x:c>
      <x:c r="I125" s="159" t="str">
        <x:f>IF(A125&lt;=Simulador!$B$11,I124*(1+Simulador!$D$20),"")</x:f>
      </x:c>
      <x:c r="J125" s="159" t="str">
        <x:f>IF(A125&lt;=Simulador!$B$11,I125-Simulador!$B$6,"")</x:f>
      </x:c>
      <x:c r="K125" s="159" t="str">
        <x:f>IF(A125&lt;=Simulador!$B$11,(J125-MAX(J125,0)*Simulador!$B$12-Simulador!$B$14)-(H125-Simulador!$B$13),"")</x:f>
      </x:c>
    </x:row>
    <x:row r="126">
      <x:c r="A126" s="76" t="n">
        <x:f>A125+1</x:f>
        <x:v>122</x:v>
      </x:c>
      <x:c r="B126" s="159" t="str">
        <x:f>IF(A126&lt;=Simulador!$B$11,MAX(0,B125+D126-MIN(Simulador!$B$27,B125+D126)),"")</x:f>
      </x:c>
      <x:c r="C126" s="159" t="str">
        <x:f>IF(A126&lt;=Simulador!$B$11,MAX(0,C125+E126-MIN(Simulador!$B$27,C125+E126)),"")</x:f>
      </x:c>
      <x:c r="D126" s="159" t="str">
        <x:f>IF(A126&lt;=Simulador!$B$11,B125*Simulador!$B$25,"")</x:f>
      </x:c>
      <x:c r="E126" s="159" t="str">
        <x:f>IF(A126&lt;=Simulador!$B$11,C125*Simulador!$B$25,"")</x:f>
      </x:c>
      <x:c r="F126" s="159" t="str">
        <x:f>IF(A126&lt;=Simulador!$B$11,F125+D126,"")</x:f>
      </x:c>
      <x:c r="G126" s="159" t="str">
        <x:f>IF(A126&lt;=Simulador!$B$11,G125+E126,"")</x:f>
      </x:c>
      <x:c r="H126" s="159" t="str">
        <x:f>IF(A126&lt;=Simulador!$B$11,F126-G126,"")</x:f>
      </x:c>
      <x:c r="I126" s="159" t="str">
        <x:f>IF(A126&lt;=Simulador!$B$11,I125*(1+Simulador!$D$20),"")</x:f>
      </x:c>
      <x:c r="J126" s="159" t="str">
        <x:f>IF(A126&lt;=Simulador!$B$11,I126-Simulador!$B$6,"")</x:f>
      </x:c>
      <x:c r="K126" s="159" t="str">
        <x:f>IF(A126&lt;=Simulador!$B$11,(J126-MAX(J126,0)*Simulador!$B$12-Simulador!$B$14)-(H126-Simulador!$B$13),"")</x:f>
      </x:c>
    </x:row>
    <x:row r="127">
      <x:c r="A127" s="76" t="n">
        <x:f>A126+1</x:f>
        <x:v>123</x:v>
      </x:c>
      <x:c r="B127" s="159" t="str">
        <x:f>IF(A127&lt;=Simulador!$B$11,MAX(0,B126+D127-MIN(Simulador!$B$27,B126+D127)),"")</x:f>
      </x:c>
      <x:c r="C127" s="159" t="str">
        <x:f>IF(A127&lt;=Simulador!$B$11,MAX(0,C126+E127-MIN(Simulador!$B$27,C126+E127)),"")</x:f>
      </x:c>
      <x:c r="D127" s="159" t="str">
        <x:f>IF(A127&lt;=Simulador!$B$11,B126*Simulador!$B$25,"")</x:f>
      </x:c>
      <x:c r="E127" s="159" t="str">
        <x:f>IF(A127&lt;=Simulador!$B$11,C126*Simulador!$B$25,"")</x:f>
      </x:c>
      <x:c r="F127" s="159" t="str">
        <x:f>IF(A127&lt;=Simulador!$B$11,F126+D127,"")</x:f>
      </x:c>
      <x:c r="G127" s="159" t="str">
        <x:f>IF(A127&lt;=Simulador!$B$11,G126+E127,"")</x:f>
      </x:c>
      <x:c r="H127" s="159" t="str">
        <x:f>IF(A127&lt;=Simulador!$B$11,F127-G127,"")</x:f>
      </x:c>
      <x:c r="I127" s="159" t="str">
        <x:f>IF(A127&lt;=Simulador!$B$11,I126*(1+Simulador!$D$20),"")</x:f>
      </x:c>
      <x:c r="J127" s="159" t="str">
        <x:f>IF(A127&lt;=Simulador!$B$11,I127-Simulador!$B$6,"")</x:f>
      </x:c>
      <x:c r="K127" s="159" t="str">
        <x:f>IF(A127&lt;=Simulador!$B$11,(J127-MAX(J127,0)*Simulador!$B$12-Simulador!$B$14)-(H127-Simulador!$B$13),"")</x:f>
      </x:c>
    </x:row>
    <x:row r="128">
      <x:c r="A128" s="76" t="n">
        <x:f>A127+1</x:f>
        <x:v>124</x:v>
      </x:c>
      <x:c r="B128" s="159" t="str">
        <x:f>IF(A128&lt;=Simulador!$B$11,MAX(0,B127+D128-MIN(Simulador!$B$27,B127+D128)),"")</x:f>
      </x:c>
      <x:c r="C128" s="159" t="str">
        <x:f>IF(A128&lt;=Simulador!$B$11,MAX(0,C127+E128-MIN(Simulador!$B$27,C127+E128)),"")</x:f>
      </x:c>
      <x:c r="D128" s="159" t="str">
        <x:f>IF(A128&lt;=Simulador!$B$11,B127*Simulador!$B$25,"")</x:f>
      </x:c>
      <x:c r="E128" s="159" t="str">
        <x:f>IF(A128&lt;=Simulador!$B$11,C127*Simulador!$B$25,"")</x:f>
      </x:c>
      <x:c r="F128" s="159" t="str">
        <x:f>IF(A128&lt;=Simulador!$B$11,F127+D128,"")</x:f>
      </x:c>
      <x:c r="G128" s="159" t="str">
        <x:f>IF(A128&lt;=Simulador!$B$11,G127+E128,"")</x:f>
      </x:c>
      <x:c r="H128" s="159" t="str">
        <x:f>IF(A128&lt;=Simulador!$B$11,F128-G128,"")</x:f>
      </x:c>
      <x:c r="I128" s="159" t="str">
        <x:f>IF(A128&lt;=Simulador!$B$11,I127*(1+Simulador!$D$20),"")</x:f>
      </x:c>
      <x:c r="J128" s="159" t="str">
        <x:f>IF(A128&lt;=Simulador!$B$11,I128-Simulador!$B$6,"")</x:f>
      </x:c>
      <x:c r="K128" s="159" t="str">
        <x:f>IF(A128&lt;=Simulador!$B$11,(J128-MAX(J128,0)*Simulador!$B$12-Simulador!$B$14)-(H128-Simulador!$B$13),"")</x:f>
      </x:c>
    </x:row>
    <x:row r="129">
      <x:c r="A129" s="76" t="n">
        <x:f>A128+1</x:f>
        <x:v>125</x:v>
      </x:c>
      <x:c r="B129" s="159" t="str">
        <x:f>IF(A129&lt;=Simulador!$B$11,MAX(0,B128+D129-MIN(Simulador!$B$27,B128+D129)),"")</x:f>
      </x:c>
      <x:c r="C129" s="159" t="str">
        <x:f>IF(A129&lt;=Simulador!$B$11,MAX(0,C128+E129-MIN(Simulador!$B$27,C128+E129)),"")</x:f>
      </x:c>
      <x:c r="D129" s="159" t="str">
        <x:f>IF(A129&lt;=Simulador!$B$11,B128*Simulador!$B$25,"")</x:f>
      </x:c>
      <x:c r="E129" s="159" t="str">
        <x:f>IF(A129&lt;=Simulador!$B$11,C128*Simulador!$B$25,"")</x:f>
      </x:c>
      <x:c r="F129" s="159" t="str">
        <x:f>IF(A129&lt;=Simulador!$B$11,F128+D129,"")</x:f>
      </x:c>
      <x:c r="G129" s="159" t="str">
        <x:f>IF(A129&lt;=Simulador!$B$11,G128+E129,"")</x:f>
      </x:c>
      <x:c r="H129" s="159" t="str">
        <x:f>IF(A129&lt;=Simulador!$B$11,F129-G129,"")</x:f>
      </x:c>
      <x:c r="I129" s="159" t="str">
        <x:f>IF(A129&lt;=Simulador!$B$11,I128*(1+Simulador!$D$20),"")</x:f>
      </x:c>
      <x:c r="J129" s="159" t="str">
        <x:f>IF(A129&lt;=Simulador!$B$11,I129-Simulador!$B$6,"")</x:f>
      </x:c>
      <x:c r="K129" s="159" t="str">
        <x:f>IF(A129&lt;=Simulador!$B$11,(J129-MAX(J129,0)*Simulador!$B$12-Simulador!$B$14)-(H129-Simulador!$B$13),"")</x:f>
      </x:c>
    </x:row>
    <x:row r="130">
      <x:c r="A130" s="76" t="n">
        <x:f>A129+1</x:f>
        <x:v>126</x:v>
      </x:c>
      <x:c r="B130" s="159" t="str">
        <x:f>IF(A130&lt;=Simulador!$B$11,MAX(0,B129+D130-MIN(Simulador!$B$27,B129+D130)),"")</x:f>
      </x:c>
      <x:c r="C130" s="159" t="str">
        <x:f>IF(A130&lt;=Simulador!$B$11,MAX(0,C129+E130-MIN(Simulador!$B$27,C129+E130)),"")</x:f>
      </x:c>
      <x:c r="D130" s="159" t="str">
        <x:f>IF(A130&lt;=Simulador!$B$11,B129*Simulador!$B$25,"")</x:f>
      </x:c>
      <x:c r="E130" s="159" t="str">
        <x:f>IF(A130&lt;=Simulador!$B$11,C129*Simulador!$B$25,"")</x:f>
      </x:c>
      <x:c r="F130" s="159" t="str">
        <x:f>IF(A130&lt;=Simulador!$B$11,F129+D130,"")</x:f>
      </x:c>
      <x:c r="G130" s="159" t="str">
        <x:f>IF(A130&lt;=Simulador!$B$11,G129+E130,"")</x:f>
      </x:c>
      <x:c r="H130" s="159" t="str">
        <x:f>IF(A130&lt;=Simulador!$B$11,F130-G130,"")</x:f>
      </x:c>
      <x:c r="I130" s="159" t="str">
        <x:f>IF(A130&lt;=Simulador!$B$11,I129*(1+Simulador!$D$20),"")</x:f>
      </x:c>
      <x:c r="J130" s="159" t="str">
        <x:f>IF(A130&lt;=Simulador!$B$11,I130-Simulador!$B$6,"")</x:f>
      </x:c>
      <x:c r="K130" s="159" t="str">
        <x:f>IF(A130&lt;=Simulador!$B$11,(J130-MAX(J130,0)*Simulador!$B$12-Simulador!$B$14)-(H130-Simulador!$B$13),"")</x:f>
      </x:c>
    </x:row>
    <x:row r="131">
      <x:c r="A131" s="76" t="n">
        <x:f>A130+1</x:f>
        <x:v>127</x:v>
      </x:c>
      <x:c r="B131" s="159" t="str">
        <x:f>IF(A131&lt;=Simulador!$B$11,MAX(0,B130+D131-MIN(Simulador!$B$27,B130+D131)),"")</x:f>
      </x:c>
      <x:c r="C131" s="159" t="str">
        <x:f>IF(A131&lt;=Simulador!$B$11,MAX(0,C130+E131-MIN(Simulador!$B$27,C130+E131)),"")</x:f>
      </x:c>
      <x:c r="D131" s="159" t="str">
        <x:f>IF(A131&lt;=Simulador!$B$11,B130*Simulador!$B$25,"")</x:f>
      </x:c>
      <x:c r="E131" s="159" t="str">
        <x:f>IF(A131&lt;=Simulador!$B$11,C130*Simulador!$B$25,"")</x:f>
      </x:c>
      <x:c r="F131" s="159" t="str">
        <x:f>IF(A131&lt;=Simulador!$B$11,F130+D131,"")</x:f>
      </x:c>
      <x:c r="G131" s="159" t="str">
        <x:f>IF(A131&lt;=Simulador!$B$11,G130+E131,"")</x:f>
      </x:c>
      <x:c r="H131" s="159" t="str">
        <x:f>IF(A131&lt;=Simulador!$B$11,F131-G131,"")</x:f>
      </x:c>
      <x:c r="I131" s="159" t="str">
        <x:f>IF(A131&lt;=Simulador!$B$11,I130*(1+Simulador!$D$20),"")</x:f>
      </x:c>
      <x:c r="J131" s="159" t="str">
        <x:f>IF(A131&lt;=Simulador!$B$11,I131-Simulador!$B$6,"")</x:f>
      </x:c>
      <x:c r="K131" s="159" t="str">
        <x:f>IF(A131&lt;=Simulador!$B$11,(J131-MAX(J131,0)*Simulador!$B$12-Simulador!$B$14)-(H131-Simulador!$B$13),"")</x:f>
      </x:c>
    </x:row>
    <x:row r="132">
      <x:c r="A132" s="76" t="n">
        <x:f>A131+1</x:f>
        <x:v>128</x:v>
      </x:c>
      <x:c r="B132" s="159" t="str">
        <x:f>IF(A132&lt;=Simulador!$B$11,MAX(0,B131+D132-MIN(Simulador!$B$27,B131+D132)),"")</x:f>
      </x:c>
      <x:c r="C132" s="159" t="str">
        <x:f>IF(A132&lt;=Simulador!$B$11,MAX(0,C131+E132-MIN(Simulador!$B$27,C131+E132)),"")</x:f>
      </x:c>
      <x:c r="D132" s="159" t="str">
        <x:f>IF(A132&lt;=Simulador!$B$11,B131*Simulador!$B$25,"")</x:f>
      </x:c>
      <x:c r="E132" s="159" t="str">
        <x:f>IF(A132&lt;=Simulador!$B$11,C131*Simulador!$B$25,"")</x:f>
      </x:c>
      <x:c r="F132" s="159" t="str">
        <x:f>IF(A132&lt;=Simulador!$B$11,F131+D132,"")</x:f>
      </x:c>
      <x:c r="G132" s="159" t="str">
        <x:f>IF(A132&lt;=Simulador!$B$11,G131+E132,"")</x:f>
      </x:c>
      <x:c r="H132" s="159" t="str">
        <x:f>IF(A132&lt;=Simulador!$B$11,F132-G132,"")</x:f>
      </x:c>
      <x:c r="I132" s="159" t="str">
        <x:f>IF(A132&lt;=Simulador!$B$11,I131*(1+Simulador!$D$20),"")</x:f>
      </x:c>
      <x:c r="J132" s="159" t="str">
        <x:f>IF(A132&lt;=Simulador!$B$11,I132-Simulador!$B$6,"")</x:f>
      </x:c>
      <x:c r="K132" s="159" t="str">
        <x:f>IF(A132&lt;=Simulador!$B$11,(J132-MAX(J132,0)*Simulador!$B$12-Simulador!$B$14)-(H132-Simulador!$B$13),"")</x:f>
      </x:c>
    </x:row>
    <x:row r="133">
      <x:c r="A133" s="76" t="n">
        <x:f>A132+1</x:f>
        <x:v>129</x:v>
      </x:c>
      <x:c r="B133" s="159" t="str">
        <x:f>IF(A133&lt;=Simulador!$B$11,MAX(0,B132+D133-MIN(Simulador!$B$27,B132+D133)),"")</x:f>
      </x:c>
      <x:c r="C133" s="159" t="str">
        <x:f>IF(A133&lt;=Simulador!$B$11,MAX(0,C132+E133-MIN(Simulador!$B$27,C132+E133)),"")</x:f>
      </x:c>
      <x:c r="D133" s="159" t="str">
        <x:f>IF(A133&lt;=Simulador!$B$11,B132*Simulador!$B$25,"")</x:f>
      </x:c>
      <x:c r="E133" s="159" t="str">
        <x:f>IF(A133&lt;=Simulador!$B$11,C132*Simulador!$B$25,"")</x:f>
      </x:c>
      <x:c r="F133" s="159" t="str">
        <x:f>IF(A133&lt;=Simulador!$B$11,F132+D133,"")</x:f>
      </x:c>
      <x:c r="G133" s="159" t="str">
        <x:f>IF(A133&lt;=Simulador!$B$11,G132+E133,"")</x:f>
      </x:c>
      <x:c r="H133" s="159" t="str">
        <x:f>IF(A133&lt;=Simulador!$B$11,F133-G133,"")</x:f>
      </x:c>
      <x:c r="I133" s="159" t="str">
        <x:f>IF(A133&lt;=Simulador!$B$11,I132*(1+Simulador!$D$20),"")</x:f>
      </x:c>
      <x:c r="J133" s="159" t="str">
        <x:f>IF(A133&lt;=Simulador!$B$11,I133-Simulador!$B$6,"")</x:f>
      </x:c>
      <x:c r="K133" s="159" t="str">
        <x:f>IF(A133&lt;=Simulador!$B$11,(J133-MAX(J133,0)*Simulador!$B$12-Simulador!$B$14)-(H133-Simulador!$B$13),"")</x:f>
      </x:c>
    </x:row>
    <x:row r="134">
      <x:c r="A134" s="76" t="n">
        <x:f>A133+1</x:f>
        <x:v>130</x:v>
      </x:c>
      <x:c r="B134" s="159" t="str">
        <x:f>IF(A134&lt;=Simulador!$B$11,MAX(0,B133+D134-MIN(Simulador!$B$27,B133+D134)),"")</x:f>
      </x:c>
      <x:c r="C134" s="159" t="str">
        <x:f>IF(A134&lt;=Simulador!$B$11,MAX(0,C133+E134-MIN(Simulador!$B$27,C133+E134)),"")</x:f>
      </x:c>
      <x:c r="D134" s="159" t="str">
        <x:f>IF(A134&lt;=Simulador!$B$11,B133*Simulador!$B$25,"")</x:f>
      </x:c>
      <x:c r="E134" s="159" t="str">
        <x:f>IF(A134&lt;=Simulador!$B$11,C133*Simulador!$B$25,"")</x:f>
      </x:c>
      <x:c r="F134" s="159" t="str">
        <x:f>IF(A134&lt;=Simulador!$B$11,F133+D134,"")</x:f>
      </x:c>
      <x:c r="G134" s="159" t="str">
        <x:f>IF(A134&lt;=Simulador!$B$11,G133+E134,"")</x:f>
      </x:c>
      <x:c r="H134" s="159" t="str">
        <x:f>IF(A134&lt;=Simulador!$B$11,F134-G134,"")</x:f>
      </x:c>
      <x:c r="I134" s="159" t="str">
        <x:f>IF(A134&lt;=Simulador!$B$11,I133*(1+Simulador!$D$20),"")</x:f>
      </x:c>
      <x:c r="J134" s="159" t="str">
        <x:f>IF(A134&lt;=Simulador!$B$11,I134-Simulador!$B$6,"")</x:f>
      </x:c>
      <x:c r="K134" s="159" t="str">
        <x:f>IF(A134&lt;=Simulador!$B$11,(J134-MAX(J134,0)*Simulador!$B$12-Simulador!$B$14)-(H134-Simulador!$B$13),"")</x:f>
      </x:c>
    </x:row>
    <x:row r="135">
      <x:c r="A135" s="76" t="n">
        <x:f>A134+1</x:f>
        <x:v>131</x:v>
      </x:c>
      <x:c r="B135" s="159" t="str">
        <x:f>IF(A135&lt;=Simulador!$B$11,MAX(0,B134+D135-MIN(Simulador!$B$27,B134+D135)),"")</x:f>
      </x:c>
      <x:c r="C135" s="159" t="str">
        <x:f>IF(A135&lt;=Simulador!$B$11,MAX(0,C134+E135-MIN(Simulador!$B$27,C134+E135)),"")</x:f>
      </x:c>
      <x:c r="D135" s="159" t="str">
        <x:f>IF(A135&lt;=Simulador!$B$11,B134*Simulador!$B$25,"")</x:f>
      </x:c>
      <x:c r="E135" s="159" t="str">
        <x:f>IF(A135&lt;=Simulador!$B$11,C134*Simulador!$B$25,"")</x:f>
      </x:c>
      <x:c r="F135" s="159" t="str">
        <x:f>IF(A135&lt;=Simulador!$B$11,F134+D135,"")</x:f>
      </x:c>
      <x:c r="G135" s="159" t="str">
        <x:f>IF(A135&lt;=Simulador!$B$11,G134+E135,"")</x:f>
      </x:c>
      <x:c r="H135" s="159" t="str">
        <x:f>IF(A135&lt;=Simulador!$B$11,F135-G135,"")</x:f>
      </x:c>
      <x:c r="I135" s="159" t="str">
        <x:f>IF(A135&lt;=Simulador!$B$11,I134*(1+Simulador!$D$20),"")</x:f>
      </x:c>
      <x:c r="J135" s="159" t="str">
        <x:f>IF(A135&lt;=Simulador!$B$11,I135-Simulador!$B$6,"")</x:f>
      </x:c>
      <x:c r="K135" s="159" t="str">
        <x:f>IF(A135&lt;=Simulador!$B$11,(J135-MAX(J135,0)*Simulador!$B$12-Simulador!$B$14)-(H135-Simulador!$B$13),"")</x:f>
      </x:c>
    </x:row>
    <x:row r="136">
      <x:c r="A136" s="76" t="n">
        <x:f>A135+1</x:f>
        <x:v>132</x:v>
      </x:c>
      <x:c r="B136" s="159" t="str">
        <x:f>IF(A136&lt;=Simulador!$B$11,MAX(0,B135+D136-MIN(Simulador!$B$27,B135+D136)),"")</x:f>
      </x:c>
      <x:c r="C136" s="159" t="str">
        <x:f>IF(A136&lt;=Simulador!$B$11,MAX(0,C135+E136-MIN(Simulador!$B$27,C135+E136)),"")</x:f>
      </x:c>
      <x:c r="D136" s="159" t="str">
        <x:f>IF(A136&lt;=Simulador!$B$11,B135*Simulador!$B$25,"")</x:f>
      </x:c>
      <x:c r="E136" s="159" t="str">
        <x:f>IF(A136&lt;=Simulador!$B$11,C135*Simulador!$B$25,"")</x:f>
      </x:c>
      <x:c r="F136" s="159" t="str">
        <x:f>IF(A136&lt;=Simulador!$B$11,F135+D136,"")</x:f>
      </x:c>
      <x:c r="G136" s="159" t="str">
        <x:f>IF(A136&lt;=Simulador!$B$11,G135+E136,"")</x:f>
      </x:c>
      <x:c r="H136" s="159" t="str">
        <x:f>IF(A136&lt;=Simulador!$B$11,F136-G136,"")</x:f>
      </x:c>
      <x:c r="I136" s="159" t="str">
        <x:f>IF(A136&lt;=Simulador!$B$11,I135*(1+Simulador!$D$20),"")</x:f>
      </x:c>
      <x:c r="J136" s="159" t="str">
        <x:f>IF(A136&lt;=Simulador!$B$11,I136-Simulador!$B$6,"")</x:f>
      </x:c>
      <x:c r="K136" s="159" t="str">
        <x:f>IF(A136&lt;=Simulador!$B$11,(J136-MAX(J136,0)*Simulador!$B$12-Simulador!$B$14)-(H136-Simulador!$B$13),"")</x:f>
      </x:c>
    </x:row>
    <x:row r="137">
      <x:c r="A137" s="76" t="n">
        <x:f>A136+1</x:f>
        <x:v>133</x:v>
      </x:c>
      <x:c r="B137" s="159" t="str">
        <x:f>IF(A137&lt;=Simulador!$B$11,MAX(0,B136+D137-MIN(Simulador!$B$27,B136+D137)),"")</x:f>
      </x:c>
      <x:c r="C137" s="159" t="str">
        <x:f>IF(A137&lt;=Simulador!$B$11,MAX(0,C136+E137-MIN(Simulador!$B$27,C136+E137)),"")</x:f>
      </x:c>
      <x:c r="D137" s="159" t="str">
        <x:f>IF(A137&lt;=Simulador!$B$11,B136*Simulador!$B$25,"")</x:f>
      </x:c>
      <x:c r="E137" s="159" t="str">
        <x:f>IF(A137&lt;=Simulador!$B$11,C136*Simulador!$B$25,"")</x:f>
      </x:c>
      <x:c r="F137" s="159" t="str">
        <x:f>IF(A137&lt;=Simulador!$B$11,F136+D137,"")</x:f>
      </x:c>
      <x:c r="G137" s="159" t="str">
        <x:f>IF(A137&lt;=Simulador!$B$11,G136+E137,"")</x:f>
      </x:c>
      <x:c r="H137" s="159" t="str">
        <x:f>IF(A137&lt;=Simulador!$B$11,F137-G137,"")</x:f>
      </x:c>
      <x:c r="I137" s="159" t="str">
        <x:f>IF(A137&lt;=Simulador!$B$11,I136*(1+Simulador!$D$20),"")</x:f>
      </x:c>
      <x:c r="J137" s="159" t="str">
        <x:f>IF(A137&lt;=Simulador!$B$11,I137-Simulador!$B$6,"")</x:f>
      </x:c>
      <x:c r="K137" s="159" t="str">
        <x:f>IF(A137&lt;=Simulador!$B$11,(J137-MAX(J137,0)*Simulador!$B$12-Simulador!$B$14)-(H137-Simulador!$B$13),"")</x:f>
      </x:c>
    </x:row>
    <x:row r="138">
      <x:c r="A138" s="76" t="n">
        <x:f>A137+1</x:f>
        <x:v>134</x:v>
      </x:c>
      <x:c r="B138" s="159" t="str">
        <x:f>IF(A138&lt;=Simulador!$B$11,MAX(0,B137+D138-MIN(Simulador!$B$27,B137+D138)),"")</x:f>
      </x:c>
      <x:c r="C138" s="159" t="str">
        <x:f>IF(A138&lt;=Simulador!$B$11,MAX(0,C137+E138-MIN(Simulador!$B$27,C137+E138)),"")</x:f>
      </x:c>
      <x:c r="D138" s="159" t="str">
        <x:f>IF(A138&lt;=Simulador!$B$11,B137*Simulador!$B$25,"")</x:f>
      </x:c>
      <x:c r="E138" s="159" t="str">
        <x:f>IF(A138&lt;=Simulador!$B$11,C137*Simulador!$B$25,"")</x:f>
      </x:c>
      <x:c r="F138" s="159" t="str">
        <x:f>IF(A138&lt;=Simulador!$B$11,F137+D138,"")</x:f>
      </x:c>
      <x:c r="G138" s="159" t="str">
        <x:f>IF(A138&lt;=Simulador!$B$11,G137+E138,"")</x:f>
      </x:c>
      <x:c r="H138" s="159" t="str">
        <x:f>IF(A138&lt;=Simulador!$B$11,F138-G138,"")</x:f>
      </x:c>
      <x:c r="I138" s="159" t="str">
        <x:f>IF(A138&lt;=Simulador!$B$11,I137*(1+Simulador!$D$20),"")</x:f>
      </x:c>
      <x:c r="J138" s="159" t="str">
        <x:f>IF(A138&lt;=Simulador!$B$11,I138-Simulador!$B$6,"")</x:f>
      </x:c>
      <x:c r="K138" s="159" t="str">
        <x:f>IF(A138&lt;=Simulador!$B$11,(J138-MAX(J138,0)*Simulador!$B$12-Simulador!$B$14)-(H138-Simulador!$B$13),"")</x:f>
      </x:c>
    </x:row>
    <x:row r="139">
      <x:c r="A139" s="76" t="n">
        <x:f>A138+1</x:f>
        <x:v>135</x:v>
      </x:c>
      <x:c r="B139" s="159" t="str">
        <x:f>IF(A139&lt;=Simulador!$B$11,MAX(0,B138+D139-MIN(Simulador!$B$27,B138+D139)),"")</x:f>
      </x:c>
      <x:c r="C139" s="159" t="str">
        <x:f>IF(A139&lt;=Simulador!$B$11,MAX(0,C138+E139-MIN(Simulador!$B$27,C138+E139)),"")</x:f>
      </x:c>
      <x:c r="D139" s="159" t="str">
        <x:f>IF(A139&lt;=Simulador!$B$11,B138*Simulador!$B$25,"")</x:f>
      </x:c>
      <x:c r="E139" s="159" t="str">
        <x:f>IF(A139&lt;=Simulador!$B$11,C138*Simulador!$B$25,"")</x:f>
      </x:c>
      <x:c r="F139" s="159" t="str">
        <x:f>IF(A139&lt;=Simulador!$B$11,F138+D139,"")</x:f>
      </x:c>
      <x:c r="G139" s="159" t="str">
        <x:f>IF(A139&lt;=Simulador!$B$11,G138+E139,"")</x:f>
      </x:c>
      <x:c r="H139" s="159" t="str">
        <x:f>IF(A139&lt;=Simulador!$B$11,F139-G139,"")</x:f>
      </x:c>
      <x:c r="I139" s="159" t="str">
        <x:f>IF(A139&lt;=Simulador!$B$11,I138*(1+Simulador!$D$20),"")</x:f>
      </x:c>
      <x:c r="J139" s="159" t="str">
        <x:f>IF(A139&lt;=Simulador!$B$11,I139-Simulador!$B$6,"")</x:f>
      </x:c>
      <x:c r="K139" s="159" t="str">
        <x:f>IF(A139&lt;=Simulador!$B$11,(J139-MAX(J139,0)*Simulador!$B$12-Simulador!$B$14)-(H139-Simulador!$B$13),"")</x:f>
      </x:c>
    </x:row>
    <x:row r="140">
      <x:c r="A140" s="76" t="n">
        <x:f>A139+1</x:f>
        <x:v>136</x:v>
      </x:c>
      <x:c r="B140" s="159" t="str">
        <x:f>IF(A140&lt;=Simulador!$B$11,MAX(0,B139+D140-MIN(Simulador!$B$27,B139+D140)),"")</x:f>
      </x:c>
      <x:c r="C140" s="159" t="str">
        <x:f>IF(A140&lt;=Simulador!$B$11,MAX(0,C139+E140-MIN(Simulador!$B$27,C139+E140)),"")</x:f>
      </x:c>
      <x:c r="D140" s="159" t="str">
        <x:f>IF(A140&lt;=Simulador!$B$11,B139*Simulador!$B$25,"")</x:f>
      </x:c>
      <x:c r="E140" s="159" t="str">
        <x:f>IF(A140&lt;=Simulador!$B$11,C139*Simulador!$B$25,"")</x:f>
      </x:c>
      <x:c r="F140" s="159" t="str">
        <x:f>IF(A140&lt;=Simulador!$B$11,F139+D140,"")</x:f>
      </x:c>
      <x:c r="G140" s="159" t="str">
        <x:f>IF(A140&lt;=Simulador!$B$11,G139+E140,"")</x:f>
      </x:c>
      <x:c r="H140" s="159" t="str">
        <x:f>IF(A140&lt;=Simulador!$B$11,F140-G140,"")</x:f>
      </x:c>
      <x:c r="I140" s="159" t="str">
        <x:f>IF(A140&lt;=Simulador!$B$11,I139*(1+Simulador!$D$20),"")</x:f>
      </x:c>
      <x:c r="J140" s="159" t="str">
        <x:f>IF(A140&lt;=Simulador!$B$11,I140-Simulador!$B$6,"")</x:f>
      </x:c>
      <x:c r="K140" s="159" t="str">
        <x:f>IF(A140&lt;=Simulador!$B$11,(J140-MAX(J140,0)*Simulador!$B$12-Simulador!$B$14)-(H140-Simulador!$B$13),"")</x:f>
      </x:c>
    </x:row>
    <x:row r="141">
      <x:c r="A141" s="76" t="n">
        <x:f>A140+1</x:f>
        <x:v>137</x:v>
      </x:c>
      <x:c r="B141" s="159" t="str">
        <x:f>IF(A141&lt;=Simulador!$B$11,MAX(0,B140+D141-MIN(Simulador!$B$27,B140+D141)),"")</x:f>
      </x:c>
      <x:c r="C141" s="159" t="str">
        <x:f>IF(A141&lt;=Simulador!$B$11,MAX(0,C140+E141-MIN(Simulador!$B$27,C140+E141)),"")</x:f>
      </x:c>
      <x:c r="D141" s="159" t="str">
        <x:f>IF(A141&lt;=Simulador!$B$11,B140*Simulador!$B$25,"")</x:f>
      </x:c>
      <x:c r="E141" s="159" t="str">
        <x:f>IF(A141&lt;=Simulador!$B$11,C140*Simulador!$B$25,"")</x:f>
      </x:c>
      <x:c r="F141" s="159" t="str">
        <x:f>IF(A141&lt;=Simulador!$B$11,F140+D141,"")</x:f>
      </x:c>
      <x:c r="G141" s="159" t="str">
        <x:f>IF(A141&lt;=Simulador!$B$11,G140+E141,"")</x:f>
      </x:c>
      <x:c r="H141" s="159" t="str">
        <x:f>IF(A141&lt;=Simulador!$B$11,F141-G141,"")</x:f>
      </x:c>
      <x:c r="I141" s="159" t="str">
        <x:f>IF(A141&lt;=Simulador!$B$11,I140*(1+Simulador!$D$20),"")</x:f>
      </x:c>
      <x:c r="J141" s="159" t="str">
        <x:f>IF(A141&lt;=Simulador!$B$11,I141-Simulador!$B$6,"")</x:f>
      </x:c>
      <x:c r="K141" s="159" t="str">
        <x:f>IF(A141&lt;=Simulador!$B$11,(J141-MAX(J141,0)*Simulador!$B$12-Simulador!$B$14)-(H141-Simulador!$B$13),"")</x:f>
      </x:c>
    </x:row>
    <x:row r="142">
      <x:c r="A142" s="76" t="n">
        <x:f>A141+1</x:f>
        <x:v>138</x:v>
      </x:c>
      <x:c r="B142" s="159" t="str">
        <x:f>IF(A142&lt;=Simulador!$B$11,MAX(0,B141+D142-MIN(Simulador!$B$27,B141+D142)),"")</x:f>
      </x:c>
      <x:c r="C142" s="159" t="str">
        <x:f>IF(A142&lt;=Simulador!$B$11,MAX(0,C141+E142-MIN(Simulador!$B$27,C141+E142)),"")</x:f>
      </x:c>
      <x:c r="D142" s="159" t="str">
        <x:f>IF(A142&lt;=Simulador!$B$11,B141*Simulador!$B$25,"")</x:f>
      </x:c>
      <x:c r="E142" s="159" t="str">
        <x:f>IF(A142&lt;=Simulador!$B$11,C141*Simulador!$B$25,"")</x:f>
      </x:c>
      <x:c r="F142" s="159" t="str">
        <x:f>IF(A142&lt;=Simulador!$B$11,F141+D142,"")</x:f>
      </x:c>
      <x:c r="G142" s="159" t="str">
        <x:f>IF(A142&lt;=Simulador!$B$11,G141+E142,"")</x:f>
      </x:c>
      <x:c r="H142" s="159" t="str">
        <x:f>IF(A142&lt;=Simulador!$B$11,F142-G142,"")</x:f>
      </x:c>
      <x:c r="I142" s="159" t="str">
        <x:f>IF(A142&lt;=Simulador!$B$11,I141*(1+Simulador!$D$20),"")</x:f>
      </x:c>
      <x:c r="J142" s="159" t="str">
        <x:f>IF(A142&lt;=Simulador!$B$11,I142-Simulador!$B$6,"")</x:f>
      </x:c>
      <x:c r="K142" s="159" t="str">
        <x:f>IF(A142&lt;=Simulador!$B$11,(J142-MAX(J142,0)*Simulador!$B$12-Simulador!$B$14)-(H142-Simulador!$B$13),"")</x:f>
      </x:c>
    </x:row>
    <x:row r="143">
      <x:c r="A143" s="76" t="n">
        <x:f>A142+1</x:f>
        <x:v>139</x:v>
      </x:c>
      <x:c r="B143" s="159" t="str">
        <x:f>IF(A143&lt;=Simulador!$B$11,MAX(0,B142+D143-MIN(Simulador!$B$27,B142+D143)),"")</x:f>
      </x:c>
      <x:c r="C143" s="159" t="str">
        <x:f>IF(A143&lt;=Simulador!$B$11,MAX(0,C142+E143-MIN(Simulador!$B$27,C142+E143)),"")</x:f>
      </x:c>
      <x:c r="D143" s="159" t="str">
        <x:f>IF(A143&lt;=Simulador!$B$11,B142*Simulador!$B$25,"")</x:f>
      </x:c>
      <x:c r="E143" s="159" t="str">
        <x:f>IF(A143&lt;=Simulador!$B$11,C142*Simulador!$B$25,"")</x:f>
      </x:c>
      <x:c r="F143" s="159" t="str">
        <x:f>IF(A143&lt;=Simulador!$B$11,F142+D143,"")</x:f>
      </x:c>
      <x:c r="G143" s="159" t="str">
        <x:f>IF(A143&lt;=Simulador!$B$11,G142+E143,"")</x:f>
      </x:c>
      <x:c r="H143" s="159" t="str">
        <x:f>IF(A143&lt;=Simulador!$B$11,F143-G143,"")</x:f>
      </x:c>
      <x:c r="I143" s="159" t="str">
        <x:f>IF(A143&lt;=Simulador!$B$11,I142*(1+Simulador!$D$20),"")</x:f>
      </x:c>
      <x:c r="J143" s="159" t="str">
        <x:f>IF(A143&lt;=Simulador!$B$11,I143-Simulador!$B$6,"")</x:f>
      </x:c>
      <x:c r="K143" s="159" t="str">
        <x:f>IF(A143&lt;=Simulador!$B$11,(J143-MAX(J143,0)*Simulador!$B$12-Simulador!$B$14)-(H143-Simulador!$B$13),"")</x:f>
      </x:c>
    </x:row>
    <x:row r="144">
      <x:c r="A144" s="76" t="n">
        <x:f>A143+1</x:f>
        <x:v>140</x:v>
      </x:c>
      <x:c r="B144" s="159" t="str">
        <x:f>IF(A144&lt;=Simulador!$B$11,MAX(0,B143+D144-MIN(Simulador!$B$27,B143+D144)),"")</x:f>
      </x:c>
      <x:c r="C144" s="159" t="str">
        <x:f>IF(A144&lt;=Simulador!$B$11,MAX(0,C143+E144-MIN(Simulador!$B$27,C143+E144)),"")</x:f>
      </x:c>
      <x:c r="D144" s="159" t="str">
        <x:f>IF(A144&lt;=Simulador!$B$11,B143*Simulador!$B$25,"")</x:f>
      </x:c>
      <x:c r="E144" s="159" t="str">
        <x:f>IF(A144&lt;=Simulador!$B$11,C143*Simulador!$B$25,"")</x:f>
      </x:c>
      <x:c r="F144" s="159" t="str">
        <x:f>IF(A144&lt;=Simulador!$B$11,F143+D144,"")</x:f>
      </x:c>
      <x:c r="G144" s="159" t="str">
        <x:f>IF(A144&lt;=Simulador!$B$11,G143+E144,"")</x:f>
      </x:c>
      <x:c r="H144" s="159" t="str">
        <x:f>IF(A144&lt;=Simulador!$B$11,F144-G144,"")</x:f>
      </x:c>
      <x:c r="I144" s="159" t="str">
        <x:f>IF(A144&lt;=Simulador!$B$11,I143*(1+Simulador!$D$20),"")</x:f>
      </x:c>
      <x:c r="J144" s="159" t="str">
        <x:f>IF(A144&lt;=Simulador!$B$11,I144-Simulador!$B$6,"")</x:f>
      </x:c>
      <x:c r="K144" s="159" t="str">
        <x:f>IF(A144&lt;=Simulador!$B$11,(J144-MAX(J144,0)*Simulador!$B$12-Simulador!$B$14)-(H144-Simulador!$B$13),"")</x:f>
      </x:c>
    </x:row>
    <x:row r="145">
      <x:c r="A145" s="76" t="n">
        <x:f>A144+1</x:f>
        <x:v>141</x:v>
      </x:c>
      <x:c r="B145" s="159" t="str">
        <x:f>IF(A145&lt;=Simulador!$B$11,MAX(0,B144+D145-MIN(Simulador!$B$27,B144+D145)),"")</x:f>
      </x:c>
      <x:c r="C145" s="159" t="str">
        <x:f>IF(A145&lt;=Simulador!$B$11,MAX(0,C144+E145-MIN(Simulador!$B$27,C144+E145)),"")</x:f>
      </x:c>
      <x:c r="D145" s="159" t="str">
        <x:f>IF(A145&lt;=Simulador!$B$11,B144*Simulador!$B$25,"")</x:f>
      </x:c>
      <x:c r="E145" s="159" t="str">
        <x:f>IF(A145&lt;=Simulador!$B$11,C144*Simulador!$B$25,"")</x:f>
      </x:c>
      <x:c r="F145" s="159" t="str">
        <x:f>IF(A145&lt;=Simulador!$B$11,F144+D145,"")</x:f>
      </x:c>
      <x:c r="G145" s="159" t="str">
        <x:f>IF(A145&lt;=Simulador!$B$11,G144+E145,"")</x:f>
      </x:c>
      <x:c r="H145" s="159" t="str">
        <x:f>IF(A145&lt;=Simulador!$B$11,F145-G145,"")</x:f>
      </x:c>
      <x:c r="I145" s="159" t="str">
        <x:f>IF(A145&lt;=Simulador!$B$11,I144*(1+Simulador!$D$20),"")</x:f>
      </x:c>
      <x:c r="J145" s="159" t="str">
        <x:f>IF(A145&lt;=Simulador!$B$11,I145-Simulador!$B$6,"")</x:f>
      </x:c>
      <x:c r="K145" s="159" t="str">
        <x:f>IF(A145&lt;=Simulador!$B$11,(J145-MAX(J145,0)*Simulador!$B$12-Simulador!$B$14)-(H145-Simulador!$B$13),"")</x:f>
      </x:c>
    </x:row>
    <x:row r="146">
      <x:c r="A146" s="76" t="n">
        <x:f>A145+1</x:f>
        <x:v>142</x:v>
      </x:c>
      <x:c r="B146" s="159" t="str">
        <x:f>IF(A146&lt;=Simulador!$B$11,MAX(0,B145+D146-MIN(Simulador!$B$27,B145+D146)),"")</x:f>
      </x:c>
      <x:c r="C146" s="159" t="str">
        <x:f>IF(A146&lt;=Simulador!$B$11,MAX(0,C145+E146-MIN(Simulador!$B$27,C145+E146)),"")</x:f>
      </x:c>
      <x:c r="D146" s="159" t="str">
        <x:f>IF(A146&lt;=Simulador!$B$11,B145*Simulador!$B$25,"")</x:f>
      </x:c>
      <x:c r="E146" s="159" t="str">
        <x:f>IF(A146&lt;=Simulador!$B$11,C145*Simulador!$B$25,"")</x:f>
      </x:c>
      <x:c r="F146" s="159" t="str">
        <x:f>IF(A146&lt;=Simulador!$B$11,F145+D146,"")</x:f>
      </x:c>
      <x:c r="G146" s="159" t="str">
        <x:f>IF(A146&lt;=Simulador!$B$11,G145+E146,"")</x:f>
      </x:c>
      <x:c r="H146" s="159" t="str">
        <x:f>IF(A146&lt;=Simulador!$B$11,F146-G146,"")</x:f>
      </x:c>
      <x:c r="I146" s="159" t="str">
        <x:f>IF(A146&lt;=Simulador!$B$11,I145*(1+Simulador!$D$20),"")</x:f>
      </x:c>
      <x:c r="J146" s="159" t="str">
        <x:f>IF(A146&lt;=Simulador!$B$11,I146-Simulador!$B$6,"")</x:f>
      </x:c>
      <x:c r="K146" s="159" t="str">
        <x:f>IF(A146&lt;=Simulador!$B$11,(J146-MAX(J146,0)*Simulador!$B$12-Simulador!$B$14)-(H146-Simulador!$B$13),"")</x:f>
      </x:c>
    </x:row>
    <x:row r="147">
      <x:c r="A147" s="76" t="n">
        <x:f>A146+1</x:f>
        <x:v>143</x:v>
      </x:c>
      <x:c r="B147" s="159" t="str">
        <x:f>IF(A147&lt;=Simulador!$B$11,MAX(0,B146+D147-MIN(Simulador!$B$27,B146+D147)),"")</x:f>
      </x:c>
      <x:c r="C147" s="159" t="str">
        <x:f>IF(A147&lt;=Simulador!$B$11,MAX(0,C146+E147-MIN(Simulador!$B$27,C146+E147)),"")</x:f>
      </x:c>
      <x:c r="D147" s="159" t="str">
        <x:f>IF(A147&lt;=Simulador!$B$11,B146*Simulador!$B$25,"")</x:f>
      </x:c>
      <x:c r="E147" s="159" t="str">
        <x:f>IF(A147&lt;=Simulador!$B$11,C146*Simulador!$B$25,"")</x:f>
      </x:c>
      <x:c r="F147" s="159" t="str">
        <x:f>IF(A147&lt;=Simulador!$B$11,F146+D147,"")</x:f>
      </x:c>
      <x:c r="G147" s="159" t="str">
        <x:f>IF(A147&lt;=Simulador!$B$11,G146+E147,"")</x:f>
      </x:c>
      <x:c r="H147" s="159" t="str">
        <x:f>IF(A147&lt;=Simulador!$B$11,F147-G147,"")</x:f>
      </x:c>
      <x:c r="I147" s="159" t="str">
        <x:f>IF(A147&lt;=Simulador!$B$11,I146*(1+Simulador!$D$20),"")</x:f>
      </x:c>
      <x:c r="J147" s="159" t="str">
        <x:f>IF(A147&lt;=Simulador!$B$11,I147-Simulador!$B$6,"")</x:f>
      </x:c>
      <x:c r="K147" s="159" t="str">
        <x:f>IF(A147&lt;=Simulador!$B$11,(J147-MAX(J147,0)*Simulador!$B$12-Simulador!$B$14)-(H147-Simulador!$B$13),"")</x:f>
      </x:c>
    </x:row>
    <x:row r="148">
      <x:c r="A148" s="76" t="n">
        <x:f>A147+1</x:f>
        <x:v>144</x:v>
      </x:c>
      <x:c r="B148" s="159" t="str">
        <x:f>IF(A148&lt;=Simulador!$B$11,MAX(0,B147+D148-MIN(Simulador!$B$27,B147+D148)),"")</x:f>
      </x:c>
      <x:c r="C148" s="159" t="str">
        <x:f>IF(A148&lt;=Simulador!$B$11,MAX(0,C147+E148-MIN(Simulador!$B$27,C147+E148)),"")</x:f>
      </x:c>
      <x:c r="D148" s="159" t="str">
        <x:f>IF(A148&lt;=Simulador!$B$11,B147*Simulador!$B$25,"")</x:f>
      </x:c>
      <x:c r="E148" s="159" t="str">
        <x:f>IF(A148&lt;=Simulador!$B$11,C147*Simulador!$B$25,"")</x:f>
      </x:c>
      <x:c r="F148" s="159" t="str">
        <x:f>IF(A148&lt;=Simulador!$B$11,F147+D148,"")</x:f>
      </x:c>
      <x:c r="G148" s="159" t="str">
        <x:f>IF(A148&lt;=Simulador!$B$11,G147+E148,"")</x:f>
      </x:c>
      <x:c r="H148" s="159" t="str">
        <x:f>IF(A148&lt;=Simulador!$B$11,F148-G148,"")</x:f>
      </x:c>
      <x:c r="I148" s="159" t="str">
        <x:f>IF(A148&lt;=Simulador!$B$11,I147*(1+Simulador!$D$20),"")</x:f>
      </x:c>
      <x:c r="J148" s="159" t="str">
        <x:f>IF(A148&lt;=Simulador!$B$11,I148-Simulador!$B$6,"")</x:f>
      </x:c>
      <x:c r="K148" s="159" t="str">
        <x:f>IF(A148&lt;=Simulador!$B$11,(J148-MAX(J148,0)*Simulador!$B$12-Simulador!$B$14)-(H148-Simulador!$B$13),"")</x:f>
      </x:c>
    </x:row>
    <x:row r="149">
      <x:c r="A149" s="76" t="n">
        <x:f>A148+1</x:f>
        <x:v>145</x:v>
      </x:c>
      <x:c r="B149" s="159" t="str">
        <x:f>IF(A149&lt;=Simulador!$B$11,MAX(0,B148+D149-MIN(Simulador!$B$27,B148+D149)),"")</x:f>
      </x:c>
      <x:c r="C149" s="159" t="str">
        <x:f>IF(A149&lt;=Simulador!$B$11,MAX(0,C148+E149-MIN(Simulador!$B$27,C148+E149)),"")</x:f>
      </x:c>
      <x:c r="D149" s="159" t="str">
        <x:f>IF(A149&lt;=Simulador!$B$11,B148*Simulador!$B$25,"")</x:f>
      </x:c>
      <x:c r="E149" s="159" t="str">
        <x:f>IF(A149&lt;=Simulador!$B$11,C148*Simulador!$B$25,"")</x:f>
      </x:c>
      <x:c r="F149" s="159" t="str">
        <x:f>IF(A149&lt;=Simulador!$B$11,F148+D149,"")</x:f>
      </x:c>
      <x:c r="G149" s="159" t="str">
        <x:f>IF(A149&lt;=Simulador!$B$11,G148+E149,"")</x:f>
      </x:c>
      <x:c r="H149" s="159" t="str">
        <x:f>IF(A149&lt;=Simulador!$B$11,F149-G149,"")</x:f>
      </x:c>
      <x:c r="I149" s="159" t="str">
        <x:f>IF(A149&lt;=Simulador!$B$11,I148*(1+Simulador!$D$20),"")</x:f>
      </x:c>
      <x:c r="J149" s="159" t="str">
        <x:f>IF(A149&lt;=Simulador!$B$11,I149-Simulador!$B$6,"")</x:f>
      </x:c>
      <x:c r="K149" s="159" t="str">
        <x:f>IF(A149&lt;=Simulador!$B$11,(J149-MAX(J149,0)*Simulador!$B$12-Simulador!$B$14)-(H149-Simulador!$B$13),"")</x:f>
      </x:c>
    </x:row>
    <x:row r="150">
      <x:c r="A150" s="76" t="n">
        <x:f>A149+1</x:f>
        <x:v>146</x:v>
      </x:c>
      <x:c r="B150" s="159" t="str">
        <x:f>IF(A150&lt;=Simulador!$B$11,MAX(0,B149+D150-MIN(Simulador!$B$27,B149+D150)),"")</x:f>
      </x:c>
      <x:c r="C150" s="159" t="str">
        <x:f>IF(A150&lt;=Simulador!$B$11,MAX(0,C149+E150-MIN(Simulador!$B$27,C149+E150)),"")</x:f>
      </x:c>
      <x:c r="D150" s="159" t="str">
        <x:f>IF(A150&lt;=Simulador!$B$11,B149*Simulador!$B$25,"")</x:f>
      </x:c>
      <x:c r="E150" s="159" t="str">
        <x:f>IF(A150&lt;=Simulador!$B$11,C149*Simulador!$B$25,"")</x:f>
      </x:c>
      <x:c r="F150" s="159" t="str">
        <x:f>IF(A150&lt;=Simulador!$B$11,F149+D150,"")</x:f>
      </x:c>
      <x:c r="G150" s="159" t="str">
        <x:f>IF(A150&lt;=Simulador!$B$11,G149+E150,"")</x:f>
      </x:c>
      <x:c r="H150" s="159" t="str">
        <x:f>IF(A150&lt;=Simulador!$B$11,F150-G150,"")</x:f>
      </x:c>
      <x:c r="I150" s="159" t="str">
        <x:f>IF(A150&lt;=Simulador!$B$11,I149*(1+Simulador!$D$20),"")</x:f>
      </x:c>
      <x:c r="J150" s="159" t="str">
        <x:f>IF(A150&lt;=Simulador!$B$11,I150-Simulador!$B$6,"")</x:f>
      </x:c>
      <x:c r="K150" s="159" t="str">
        <x:f>IF(A150&lt;=Simulador!$B$11,(J150-MAX(J150,0)*Simulador!$B$12-Simulador!$B$14)-(H150-Simulador!$B$13),"")</x:f>
      </x:c>
    </x:row>
    <x:row r="151">
      <x:c r="A151" s="76" t="n">
        <x:f>A150+1</x:f>
        <x:v>147</x:v>
      </x:c>
      <x:c r="B151" s="159" t="str">
        <x:f>IF(A151&lt;=Simulador!$B$11,MAX(0,B150+D151-MIN(Simulador!$B$27,B150+D151)),"")</x:f>
      </x:c>
      <x:c r="C151" s="159" t="str">
        <x:f>IF(A151&lt;=Simulador!$B$11,MAX(0,C150+E151-MIN(Simulador!$B$27,C150+E151)),"")</x:f>
      </x:c>
      <x:c r="D151" s="159" t="str">
        <x:f>IF(A151&lt;=Simulador!$B$11,B150*Simulador!$B$25,"")</x:f>
      </x:c>
      <x:c r="E151" s="159" t="str">
        <x:f>IF(A151&lt;=Simulador!$B$11,C150*Simulador!$B$25,"")</x:f>
      </x:c>
      <x:c r="F151" s="159" t="str">
        <x:f>IF(A151&lt;=Simulador!$B$11,F150+D151,"")</x:f>
      </x:c>
      <x:c r="G151" s="159" t="str">
        <x:f>IF(A151&lt;=Simulador!$B$11,G150+E151,"")</x:f>
      </x:c>
      <x:c r="H151" s="159" t="str">
        <x:f>IF(A151&lt;=Simulador!$B$11,F151-G151,"")</x:f>
      </x:c>
      <x:c r="I151" s="159" t="str">
        <x:f>IF(A151&lt;=Simulador!$B$11,I150*(1+Simulador!$D$20),"")</x:f>
      </x:c>
      <x:c r="J151" s="159" t="str">
        <x:f>IF(A151&lt;=Simulador!$B$11,I151-Simulador!$B$6,"")</x:f>
      </x:c>
      <x:c r="K151" s="159" t="str">
        <x:f>IF(A151&lt;=Simulador!$B$11,(J151-MAX(J151,0)*Simulador!$B$12-Simulador!$B$14)-(H151-Simulador!$B$13),"")</x:f>
      </x:c>
    </x:row>
    <x:row r="152">
      <x:c r="A152" s="76" t="n">
        <x:f>A151+1</x:f>
        <x:v>148</x:v>
      </x:c>
      <x:c r="B152" s="159" t="str">
        <x:f>IF(A152&lt;=Simulador!$B$11,MAX(0,B151+D152-MIN(Simulador!$B$27,B151+D152)),"")</x:f>
      </x:c>
      <x:c r="C152" s="159" t="str">
        <x:f>IF(A152&lt;=Simulador!$B$11,MAX(0,C151+E152-MIN(Simulador!$B$27,C151+E152)),"")</x:f>
      </x:c>
      <x:c r="D152" s="159" t="str">
        <x:f>IF(A152&lt;=Simulador!$B$11,B151*Simulador!$B$25,"")</x:f>
      </x:c>
      <x:c r="E152" s="159" t="str">
        <x:f>IF(A152&lt;=Simulador!$B$11,C151*Simulador!$B$25,"")</x:f>
      </x:c>
      <x:c r="F152" s="159" t="str">
        <x:f>IF(A152&lt;=Simulador!$B$11,F151+D152,"")</x:f>
      </x:c>
      <x:c r="G152" s="159" t="str">
        <x:f>IF(A152&lt;=Simulador!$B$11,G151+E152,"")</x:f>
      </x:c>
      <x:c r="H152" s="159" t="str">
        <x:f>IF(A152&lt;=Simulador!$B$11,F152-G152,"")</x:f>
      </x:c>
      <x:c r="I152" s="159" t="str">
        <x:f>IF(A152&lt;=Simulador!$B$11,I151*(1+Simulador!$D$20),"")</x:f>
      </x:c>
      <x:c r="J152" s="159" t="str">
        <x:f>IF(A152&lt;=Simulador!$B$11,I152-Simulador!$B$6,"")</x:f>
      </x:c>
      <x:c r="K152" s="159" t="str">
        <x:f>IF(A152&lt;=Simulador!$B$11,(J152-MAX(J152,0)*Simulador!$B$12-Simulador!$B$14)-(H152-Simulador!$B$13),"")</x:f>
      </x:c>
    </x:row>
    <x:row r="153">
      <x:c r="A153" s="76" t="n">
        <x:f>A152+1</x:f>
        <x:v>149</x:v>
      </x:c>
      <x:c r="B153" s="159" t="str">
        <x:f>IF(A153&lt;=Simulador!$B$11,MAX(0,B152+D153-MIN(Simulador!$B$27,B152+D153)),"")</x:f>
      </x:c>
      <x:c r="C153" s="159" t="str">
        <x:f>IF(A153&lt;=Simulador!$B$11,MAX(0,C152+E153-MIN(Simulador!$B$27,C152+E153)),"")</x:f>
      </x:c>
      <x:c r="D153" s="159" t="str">
        <x:f>IF(A153&lt;=Simulador!$B$11,B152*Simulador!$B$25,"")</x:f>
      </x:c>
      <x:c r="E153" s="159" t="str">
        <x:f>IF(A153&lt;=Simulador!$B$11,C152*Simulador!$B$25,"")</x:f>
      </x:c>
      <x:c r="F153" s="159" t="str">
        <x:f>IF(A153&lt;=Simulador!$B$11,F152+D153,"")</x:f>
      </x:c>
      <x:c r="G153" s="159" t="str">
        <x:f>IF(A153&lt;=Simulador!$B$11,G152+E153,"")</x:f>
      </x:c>
      <x:c r="H153" s="159" t="str">
        <x:f>IF(A153&lt;=Simulador!$B$11,F153-G153,"")</x:f>
      </x:c>
      <x:c r="I153" s="159" t="str">
        <x:f>IF(A153&lt;=Simulador!$B$11,I152*(1+Simulador!$D$20),"")</x:f>
      </x:c>
      <x:c r="J153" s="159" t="str">
        <x:f>IF(A153&lt;=Simulador!$B$11,I153-Simulador!$B$6,"")</x:f>
      </x:c>
      <x:c r="K153" s="159" t="str">
        <x:f>IF(A153&lt;=Simulador!$B$11,(J153-MAX(J153,0)*Simulador!$B$12-Simulador!$B$14)-(H153-Simulador!$B$13),"")</x:f>
      </x:c>
    </x:row>
    <x:row r="154">
      <x:c r="A154" s="76" t="n">
        <x:f>A153+1</x:f>
        <x:v>150</x:v>
      </x:c>
      <x:c r="B154" s="159" t="str">
        <x:f>IF(A154&lt;=Simulador!$B$11,MAX(0,B153+D154-MIN(Simulador!$B$27,B153+D154)),"")</x:f>
      </x:c>
      <x:c r="C154" s="159" t="str">
        <x:f>IF(A154&lt;=Simulador!$B$11,MAX(0,C153+E154-MIN(Simulador!$B$27,C153+E154)),"")</x:f>
      </x:c>
      <x:c r="D154" s="159" t="str">
        <x:f>IF(A154&lt;=Simulador!$B$11,B153*Simulador!$B$25,"")</x:f>
      </x:c>
      <x:c r="E154" s="159" t="str">
        <x:f>IF(A154&lt;=Simulador!$B$11,C153*Simulador!$B$25,"")</x:f>
      </x:c>
      <x:c r="F154" s="159" t="str">
        <x:f>IF(A154&lt;=Simulador!$B$11,F153+D154,"")</x:f>
      </x:c>
      <x:c r="G154" s="159" t="str">
        <x:f>IF(A154&lt;=Simulador!$B$11,G153+E154,"")</x:f>
      </x:c>
      <x:c r="H154" s="159" t="str">
        <x:f>IF(A154&lt;=Simulador!$B$11,F154-G154,"")</x:f>
      </x:c>
      <x:c r="I154" s="159" t="str">
        <x:f>IF(A154&lt;=Simulador!$B$11,I153*(1+Simulador!$D$20),"")</x:f>
      </x:c>
      <x:c r="J154" s="159" t="str">
        <x:f>IF(A154&lt;=Simulador!$B$11,I154-Simulador!$B$6,"")</x:f>
      </x:c>
      <x:c r="K154" s="159" t="str">
        <x:f>IF(A154&lt;=Simulador!$B$11,(J154-MAX(J154,0)*Simulador!$B$12-Simulador!$B$14)-(H154-Simulador!$B$13),"")</x:f>
      </x:c>
    </x:row>
    <x:row r="155">
      <x:c r="A155" s="76" t="n">
        <x:f>A154+1</x:f>
        <x:v>151</x:v>
      </x:c>
      <x:c r="B155" s="159" t="str">
        <x:f>IF(A155&lt;=Simulador!$B$11,MAX(0,B154+D155-MIN(Simulador!$B$27,B154+D155)),"")</x:f>
      </x:c>
      <x:c r="C155" s="159" t="str">
        <x:f>IF(A155&lt;=Simulador!$B$11,MAX(0,C154+E155-MIN(Simulador!$B$27,C154+E155)),"")</x:f>
      </x:c>
      <x:c r="D155" s="159" t="str">
        <x:f>IF(A155&lt;=Simulador!$B$11,B154*Simulador!$B$25,"")</x:f>
      </x:c>
      <x:c r="E155" s="159" t="str">
        <x:f>IF(A155&lt;=Simulador!$B$11,C154*Simulador!$B$25,"")</x:f>
      </x:c>
      <x:c r="F155" s="159" t="str">
        <x:f>IF(A155&lt;=Simulador!$B$11,F154+D155,"")</x:f>
      </x:c>
      <x:c r="G155" s="159" t="str">
        <x:f>IF(A155&lt;=Simulador!$B$11,G154+E155,"")</x:f>
      </x:c>
      <x:c r="H155" s="159" t="str">
        <x:f>IF(A155&lt;=Simulador!$B$11,F155-G155,"")</x:f>
      </x:c>
      <x:c r="I155" s="159" t="str">
        <x:f>IF(A155&lt;=Simulador!$B$11,I154*(1+Simulador!$D$20),"")</x:f>
      </x:c>
      <x:c r="J155" s="159" t="str">
        <x:f>IF(A155&lt;=Simulador!$B$11,I155-Simulador!$B$6,"")</x:f>
      </x:c>
      <x:c r="K155" s="159" t="str">
        <x:f>IF(A155&lt;=Simulador!$B$11,(J155-MAX(J155,0)*Simulador!$B$12-Simulador!$B$14)-(H155-Simulador!$B$13),"")</x:f>
      </x:c>
    </x:row>
    <x:row r="156">
      <x:c r="A156" s="76" t="n">
        <x:f>A155+1</x:f>
        <x:v>152</x:v>
      </x:c>
      <x:c r="B156" s="159" t="str">
        <x:f>IF(A156&lt;=Simulador!$B$11,MAX(0,B155+D156-MIN(Simulador!$B$27,B155+D156)),"")</x:f>
      </x:c>
      <x:c r="C156" s="159" t="str">
        <x:f>IF(A156&lt;=Simulador!$B$11,MAX(0,C155+E156-MIN(Simulador!$B$27,C155+E156)),"")</x:f>
      </x:c>
      <x:c r="D156" s="159" t="str">
        <x:f>IF(A156&lt;=Simulador!$B$11,B155*Simulador!$B$25,"")</x:f>
      </x:c>
      <x:c r="E156" s="159" t="str">
        <x:f>IF(A156&lt;=Simulador!$B$11,C155*Simulador!$B$25,"")</x:f>
      </x:c>
      <x:c r="F156" s="159" t="str">
        <x:f>IF(A156&lt;=Simulador!$B$11,F155+D156,"")</x:f>
      </x:c>
      <x:c r="G156" s="159" t="str">
        <x:f>IF(A156&lt;=Simulador!$B$11,G155+E156,"")</x:f>
      </x:c>
      <x:c r="H156" s="159" t="str">
        <x:f>IF(A156&lt;=Simulador!$B$11,F156-G156,"")</x:f>
      </x:c>
      <x:c r="I156" s="159" t="str">
        <x:f>IF(A156&lt;=Simulador!$B$11,I155*(1+Simulador!$D$20),"")</x:f>
      </x:c>
      <x:c r="J156" s="159" t="str">
        <x:f>IF(A156&lt;=Simulador!$B$11,I156-Simulador!$B$6,"")</x:f>
      </x:c>
      <x:c r="K156" s="159" t="str">
        <x:f>IF(A156&lt;=Simulador!$B$11,(J156-MAX(J156,0)*Simulador!$B$12-Simulador!$B$14)-(H156-Simulador!$B$13),"")</x:f>
      </x:c>
    </x:row>
    <x:row r="157">
      <x:c r="A157" s="76" t="n">
        <x:f>A156+1</x:f>
        <x:v>153</x:v>
      </x:c>
      <x:c r="B157" s="159" t="str">
        <x:f>IF(A157&lt;=Simulador!$B$11,MAX(0,B156+D157-MIN(Simulador!$B$27,B156+D157)),"")</x:f>
      </x:c>
      <x:c r="C157" s="159" t="str">
        <x:f>IF(A157&lt;=Simulador!$B$11,MAX(0,C156+E157-MIN(Simulador!$B$27,C156+E157)),"")</x:f>
      </x:c>
      <x:c r="D157" s="159" t="str">
        <x:f>IF(A157&lt;=Simulador!$B$11,B156*Simulador!$B$25,"")</x:f>
      </x:c>
      <x:c r="E157" s="159" t="str">
        <x:f>IF(A157&lt;=Simulador!$B$11,C156*Simulador!$B$25,"")</x:f>
      </x:c>
      <x:c r="F157" s="159" t="str">
        <x:f>IF(A157&lt;=Simulador!$B$11,F156+D157,"")</x:f>
      </x:c>
      <x:c r="G157" s="159" t="str">
        <x:f>IF(A157&lt;=Simulador!$B$11,G156+E157,"")</x:f>
      </x:c>
      <x:c r="H157" s="159" t="str">
        <x:f>IF(A157&lt;=Simulador!$B$11,F157-G157,"")</x:f>
      </x:c>
      <x:c r="I157" s="159" t="str">
        <x:f>IF(A157&lt;=Simulador!$B$11,I156*(1+Simulador!$D$20),"")</x:f>
      </x:c>
      <x:c r="J157" s="159" t="str">
        <x:f>IF(A157&lt;=Simulador!$B$11,I157-Simulador!$B$6,"")</x:f>
      </x:c>
      <x:c r="K157" s="159" t="str">
        <x:f>IF(A157&lt;=Simulador!$B$11,(J157-MAX(J157,0)*Simulador!$B$12-Simulador!$B$14)-(H157-Simulador!$B$13),"")</x:f>
      </x:c>
    </x:row>
    <x:row r="158">
      <x:c r="A158" s="76" t="n">
        <x:f>A157+1</x:f>
        <x:v>154</x:v>
      </x:c>
      <x:c r="B158" s="159" t="str">
        <x:f>IF(A158&lt;=Simulador!$B$11,MAX(0,B157+D158-MIN(Simulador!$B$27,B157+D158)),"")</x:f>
      </x:c>
      <x:c r="C158" s="159" t="str">
        <x:f>IF(A158&lt;=Simulador!$B$11,MAX(0,C157+E158-MIN(Simulador!$B$27,C157+E158)),"")</x:f>
      </x:c>
      <x:c r="D158" s="159" t="str">
        <x:f>IF(A158&lt;=Simulador!$B$11,B157*Simulador!$B$25,"")</x:f>
      </x:c>
      <x:c r="E158" s="159" t="str">
        <x:f>IF(A158&lt;=Simulador!$B$11,C157*Simulador!$B$25,"")</x:f>
      </x:c>
      <x:c r="F158" s="159" t="str">
        <x:f>IF(A158&lt;=Simulador!$B$11,F157+D158,"")</x:f>
      </x:c>
      <x:c r="G158" s="159" t="str">
        <x:f>IF(A158&lt;=Simulador!$B$11,G157+E158,"")</x:f>
      </x:c>
      <x:c r="H158" s="159" t="str">
        <x:f>IF(A158&lt;=Simulador!$B$11,F158-G158,"")</x:f>
      </x:c>
      <x:c r="I158" s="159" t="str">
        <x:f>IF(A158&lt;=Simulador!$B$11,I157*(1+Simulador!$D$20),"")</x:f>
      </x:c>
      <x:c r="J158" s="159" t="str">
        <x:f>IF(A158&lt;=Simulador!$B$11,I158-Simulador!$B$6,"")</x:f>
      </x:c>
      <x:c r="K158" s="159" t="str">
        <x:f>IF(A158&lt;=Simulador!$B$11,(J158-MAX(J158,0)*Simulador!$B$12-Simulador!$B$14)-(H158-Simulador!$B$13),"")</x:f>
      </x:c>
    </x:row>
    <x:row r="159">
      <x:c r="A159" s="76" t="n">
        <x:f>A158+1</x:f>
        <x:v>155</x:v>
      </x:c>
      <x:c r="B159" s="159" t="str">
        <x:f>IF(A159&lt;=Simulador!$B$11,MAX(0,B158+D159-MIN(Simulador!$B$27,B158+D159)),"")</x:f>
      </x:c>
      <x:c r="C159" s="159" t="str">
        <x:f>IF(A159&lt;=Simulador!$B$11,MAX(0,C158+E159-MIN(Simulador!$B$27,C158+E159)),"")</x:f>
      </x:c>
      <x:c r="D159" s="159" t="str">
        <x:f>IF(A159&lt;=Simulador!$B$11,B158*Simulador!$B$25,"")</x:f>
      </x:c>
      <x:c r="E159" s="159" t="str">
        <x:f>IF(A159&lt;=Simulador!$B$11,C158*Simulador!$B$25,"")</x:f>
      </x:c>
      <x:c r="F159" s="159" t="str">
        <x:f>IF(A159&lt;=Simulador!$B$11,F158+D159,"")</x:f>
      </x:c>
      <x:c r="G159" s="159" t="str">
        <x:f>IF(A159&lt;=Simulador!$B$11,G158+E159,"")</x:f>
      </x:c>
      <x:c r="H159" s="159" t="str">
        <x:f>IF(A159&lt;=Simulador!$B$11,F159-G159,"")</x:f>
      </x:c>
      <x:c r="I159" s="159" t="str">
        <x:f>IF(A159&lt;=Simulador!$B$11,I158*(1+Simulador!$D$20),"")</x:f>
      </x:c>
      <x:c r="J159" s="159" t="str">
        <x:f>IF(A159&lt;=Simulador!$B$11,I159-Simulador!$B$6,"")</x:f>
      </x:c>
      <x:c r="K159" s="159" t="str">
        <x:f>IF(A159&lt;=Simulador!$B$11,(J159-MAX(J159,0)*Simulador!$B$12-Simulador!$B$14)-(H159-Simulador!$B$13),"")</x:f>
      </x:c>
    </x:row>
    <x:row r="160">
      <x:c r="A160" s="76" t="n">
        <x:f>A159+1</x:f>
        <x:v>156</x:v>
      </x:c>
      <x:c r="B160" s="159" t="str">
        <x:f>IF(A160&lt;=Simulador!$B$11,MAX(0,B159+D160-MIN(Simulador!$B$27,B159+D160)),"")</x:f>
      </x:c>
      <x:c r="C160" s="159" t="str">
        <x:f>IF(A160&lt;=Simulador!$B$11,MAX(0,C159+E160-MIN(Simulador!$B$27,C159+E160)),"")</x:f>
      </x:c>
      <x:c r="D160" s="159" t="str">
        <x:f>IF(A160&lt;=Simulador!$B$11,B159*Simulador!$B$25,"")</x:f>
      </x:c>
      <x:c r="E160" s="159" t="str">
        <x:f>IF(A160&lt;=Simulador!$B$11,C159*Simulador!$B$25,"")</x:f>
      </x:c>
      <x:c r="F160" s="159" t="str">
        <x:f>IF(A160&lt;=Simulador!$B$11,F159+D160,"")</x:f>
      </x:c>
      <x:c r="G160" s="159" t="str">
        <x:f>IF(A160&lt;=Simulador!$B$11,G159+E160,"")</x:f>
      </x:c>
      <x:c r="H160" s="159" t="str">
        <x:f>IF(A160&lt;=Simulador!$B$11,F160-G160,"")</x:f>
      </x:c>
      <x:c r="I160" s="159" t="str">
        <x:f>IF(A160&lt;=Simulador!$B$11,I159*(1+Simulador!$D$20),"")</x:f>
      </x:c>
      <x:c r="J160" s="159" t="str">
        <x:f>IF(A160&lt;=Simulador!$B$11,I160-Simulador!$B$6,"")</x:f>
      </x:c>
      <x:c r="K160" s="159" t="str">
        <x:f>IF(A160&lt;=Simulador!$B$11,(J160-MAX(J160,0)*Simulador!$B$12-Simulador!$B$14)-(H160-Simulador!$B$13),"")</x:f>
      </x:c>
    </x:row>
    <x:row r="161">
      <x:c r="A161" s="76" t="n">
        <x:f>A160+1</x:f>
        <x:v>157</x:v>
      </x:c>
      <x:c r="B161" s="159" t="str">
        <x:f>IF(A161&lt;=Simulador!$B$11,MAX(0,B160+D161-MIN(Simulador!$B$27,B160+D161)),"")</x:f>
      </x:c>
      <x:c r="C161" s="159" t="str">
        <x:f>IF(A161&lt;=Simulador!$B$11,MAX(0,C160+E161-MIN(Simulador!$B$27,C160+E161)),"")</x:f>
      </x:c>
      <x:c r="D161" s="159" t="str">
        <x:f>IF(A161&lt;=Simulador!$B$11,B160*Simulador!$B$25,"")</x:f>
      </x:c>
      <x:c r="E161" s="159" t="str">
        <x:f>IF(A161&lt;=Simulador!$B$11,C160*Simulador!$B$25,"")</x:f>
      </x:c>
      <x:c r="F161" s="159" t="str">
        <x:f>IF(A161&lt;=Simulador!$B$11,F160+D161,"")</x:f>
      </x:c>
      <x:c r="G161" s="159" t="str">
        <x:f>IF(A161&lt;=Simulador!$B$11,G160+E161,"")</x:f>
      </x:c>
      <x:c r="H161" s="159" t="str">
        <x:f>IF(A161&lt;=Simulador!$B$11,F161-G161,"")</x:f>
      </x:c>
      <x:c r="I161" s="159" t="str">
        <x:f>IF(A161&lt;=Simulador!$B$11,I160*(1+Simulador!$D$20),"")</x:f>
      </x:c>
      <x:c r="J161" s="159" t="str">
        <x:f>IF(A161&lt;=Simulador!$B$11,I161-Simulador!$B$6,"")</x:f>
      </x:c>
      <x:c r="K161" s="159" t="str">
        <x:f>IF(A161&lt;=Simulador!$B$11,(J161-MAX(J161,0)*Simulador!$B$12-Simulador!$B$14)-(H161-Simulador!$B$13),"")</x:f>
      </x:c>
    </x:row>
    <x:row r="162">
      <x:c r="A162" s="76" t="n">
        <x:f>A161+1</x:f>
        <x:v>158</x:v>
      </x:c>
      <x:c r="B162" s="159" t="str">
        <x:f>IF(A162&lt;=Simulador!$B$11,MAX(0,B161+D162-MIN(Simulador!$B$27,B161+D162)),"")</x:f>
      </x:c>
      <x:c r="C162" s="159" t="str">
        <x:f>IF(A162&lt;=Simulador!$B$11,MAX(0,C161+E162-MIN(Simulador!$B$27,C161+E162)),"")</x:f>
      </x:c>
      <x:c r="D162" s="159" t="str">
        <x:f>IF(A162&lt;=Simulador!$B$11,B161*Simulador!$B$25,"")</x:f>
      </x:c>
      <x:c r="E162" s="159" t="str">
        <x:f>IF(A162&lt;=Simulador!$B$11,C161*Simulador!$B$25,"")</x:f>
      </x:c>
      <x:c r="F162" s="159" t="str">
        <x:f>IF(A162&lt;=Simulador!$B$11,F161+D162,"")</x:f>
      </x:c>
      <x:c r="G162" s="159" t="str">
        <x:f>IF(A162&lt;=Simulador!$B$11,G161+E162,"")</x:f>
      </x:c>
      <x:c r="H162" s="159" t="str">
        <x:f>IF(A162&lt;=Simulador!$B$11,F162-G162,"")</x:f>
      </x:c>
      <x:c r="I162" s="159" t="str">
        <x:f>IF(A162&lt;=Simulador!$B$11,I161*(1+Simulador!$D$20),"")</x:f>
      </x:c>
      <x:c r="J162" s="159" t="str">
        <x:f>IF(A162&lt;=Simulador!$B$11,I162-Simulador!$B$6,"")</x:f>
      </x:c>
      <x:c r="K162" s="159" t="str">
        <x:f>IF(A162&lt;=Simulador!$B$11,(J162-MAX(J162,0)*Simulador!$B$12-Simulador!$B$14)-(H162-Simulador!$B$13),"")</x:f>
      </x:c>
    </x:row>
    <x:row r="163">
      <x:c r="A163" s="76" t="n">
        <x:f>A162+1</x:f>
        <x:v>159</x:v>
      </x:c>
      <x:c r="B163" s="159" t="str">
        <x:f>IF(A163&lt;=Simulador!$B$11,MAX(0,B162+D163-MIN(Simulador!$B$27,B162+D163)),"")</x:f>
      </x:c>
      <x:c r="C163" s="159" t="str">
        <x:f>IF(A163&lt;=Simulador!$B$11,MAX(0,C162+E163-MIN(Simulador!$B$27,C162+E163)),"")</x:f>
      </x:c>
      <x:c r="D163" s="159" t="str">
        <x:f>IF(A163&lt;=Simulador!$B$11,B162*Simulador!$B$25,"")</x:f>
      </x:c>
      <x:c r="E163" s="159" t="str">
        <x:f>IF(A163&lt;=Simulador!$B$11,C162*Simulador!$B$25,"")</x:f>
      </x:c>
      <x:c r="F163" s="159" t="str">
        <x:f>IF(A163&lt;=Simulador!$B$11,F162+D163,"")</x:f>
      </x:c>
      <x:c r="G163" s="159" t="str">
        <x:f>IF(A163&lt;=Simulador!$B$11,G162+E163,"")</x:f>
      </x:c>
      <x:c r="H163" s="159" t="str">
        <x:f>IF(A163&lt;=Simulador!$B$11,F163-G163,"")</x:f>
      </x:c>
      <x:c r="I163" s="159" t="str">
        <x:f>IF(A163&lt;=Simulador!$B$11,I162*(1+Simulador!$D$20),"")</x:f>
      </x:c>
      <x:c r="J163" s="159" t="str">
        <x:f>IF(A163&lt;=Simulador!$B$11,I163-Simulador!$B$6,"")</x:f>
      </x:c>
      <x:c r="K163" s="159" t="str">
        <x:f>IF(A163&lt;=Simulador!$B$11,(J163-MAX(J163,0)*Simulador!$B$12-Simulador!$B$14)-(H163-Simulador!$B$13),"")</x:f>
      </x:c>
    </x:row>
    <x:row r="164">
      <x:c r="A164" s="76" t="n">
        <x:f>A163+1</x:f>
        <x:v>160</x:v>
      </x:c>
      <x:c r="B164" s="159" t="str">
        <x:f>IF(A164&lt;=Simulador!$B$11,MAX(0,B163+D164-MIN(Simulador!$B$27,B163+D164)),"")</x:f>
      </x:c>
      <x:c r="C164" s="159" t="str">
        <x:f>IF(A164&lt;=Simulador!$B$11,MAX(0,C163+E164-MIN(Simulador!$B$27,C163+E164)),"")</x:f>
      </x:c>
      <x:c r="D164" s="159" t="str">
        <x:f>IF(A164&lt;=Simulador!$B$11,B163*Simulador!$B$25,"")</x:f>
      </x:c>
      <x:c r="E164" s="159" t="str">
        <x:f>IF(A164&lt;=Simulador!$B$11,C163*Simulador!$B$25,"")</x:f>
      </x:c>
      <x:c r="F164" s="159" t="str">
        <x:f>IF(A164&lt;=Simulador!$B$11,F163+D164,"")</x:f>
      </x:c>
      <x:c r="G164" s="159" t="str">
        <x:f>IF(A164&lt;=Simulador!$B$11,G163+E164,"")</x:f>
      </x:c>
      <x:c r="H164" s="159" t="str">
        <x:f>IF(A164&lt;=Simulador!$B$11,F164-G164,"")</x:f>
      </x:c>
      <x:c r="I164" s="159" t="str">
        <x:f>IF(A164&lt;=Simulador!$B$11,I163*(1+Simulador!$D$20),"")</x:f>
      </x:c>
      <x:c r="J164" s="159" t="str">
        <x:f>IF(A164&lt;=Simulador!$B$11,I164-Simulador!$B$6,"")</x:f>
      </x:c>
      <x:c r="K164" s="159" t="str">
        <x:f>IF(A164&lt;=Simulador!$B$11,(J164-MAX(J164,0)*Simulador!$B$12-Simulador!$B$14)-(H164-Simulador!$B$13),"")</x:f>
      </x:c>
    </x:row>
    <x:row r="165">
      <x:c r="A165" s="76" t="n">
        <x:f>A164+1</x:f>
        <x:v>161</x:v>
      </x:c>
      <x:c r="B165" s="159" t="str">
        <x:f>IF(A165&lt;=Simulador!$B$11,MAX(0,B164+D165-MIN(Simulador!$B$27,B164+D165)),"")</x:f>
      </x:c>
      <x:c r="C165" s="159" t="str">
        <x:f>IF(A165&lt;=Simulador!$B$11,MAX(0,C164+E165-MIN(Simulador!$B$27,C164+E165)),"")</x:f>
      </x:c>
      <x:c r="D165" s="159" t="str">
        <x:f>IF(A165&lt;=Simulador!$B$11,B164*Simulador!$B$25,"")</x:f>
      </x:c>
      <x:c r="E165" s="159" t="str">
        <x:f>IF(A165&lt;=Simulador!$B$11,C164*Simulador!$B$25,"")</x:f>
      </x:c>
      <x:c r="F165" s="159" t="str">
        <x:f>IF(A165&lt;=Simulador!$B$11,F164+D165,"")</x:f>
      </x:c>
      <x:c r="G165" s="159" t="str">
        <x:f>IF(A165&lt;=Simulador!$B$11,G164+E165,"")</x:f>
      </x:c>
      <x:c r="H165" s="159" t="str">
        <x:f>IF(A165&lt;=Simulador!$B$11,F165-G165,"")</x:f>
      </x:c>
      <x:c r="I165" s="159" t="str">
        <x:f>IF(A165&lt;=Simulador!$B$11,I164*(1+Simulador!$D$20),"")</x:f>
      </x:c>
      <x:c r="J165" s="159" t="str">
        <x:f>IF(A165&lt;=Simulador!$B$11,I165-Simulador!$B$6,"")</x:f>
      </x:c>
      <x:c r="K165" s="159" t="str">
        <x:f>IF(A165&lt;=Simulador!$B$11,(J165-MAX(J165,0)*Simulador!$B$12-Simulador!$B$14)-(H165-Simulador!$B$13),"")</x:f>
      </x:c>
    </x:row>
    <x:row r="166">
      <x:c r="A166" s="76" t="n">
        <x:f>A165+1</x:f>
        <x:v>162</x:v>
      </x:c>
      <x:c r="B166" s="159" t="str">
        <x:f>IF(A166&lt;=Simulador!$B$11,MAX(0,B165+D166-MIN(Simulador!$B$27,B165+D166)),"")</x:f>
      </x:c>
      <x:c r="C166" s="159" t="str">
        <x:f>IF(A166&lt;=Simulador!$B$11,MAX(0,C165+E166-MIN(Simulador!$B$27,C165+E166)),"")</x:f>
      </x:c>
      <x:c r="D166" s="159" t="str">
        <x:f>IF(A166&lt;=Simulador!$B$11,B165*Simulador!$B$25,"")</x:f>
      </x:c>
      <x:c r="E166" s="159" t="str">
        <x:f>IF(A166&lt;=Simulador!$B$11,C165*Simulador!$B$25,"")</x:f>
      </x:c>
      <x:c r="F166" s="159" t="str">
        <x:f>IF(A166&lt;=Simulador!$B$11,F165+D166,"")</x:f>
      </x:c>
      <x:c r="G166" s="159" t="str">
        <x:f>IF(A166&lt;=Simulador!$B$11,G165+E166,"")</x:f>
      </x:c>
      <x:c r="H166" s="159" t="str">
        <x:f>IF(A166&lt;=Simulador!$B$11,F166-G166,"")</x:f>
      </x:c>
      <x:c r="I166" s="159" t="str">
        <x:f>IF(A166&lt;=Simulador!$B$11,I165*(1+Simulador!$D$20),"")</x:f>
      </x:c>
      <x:c r="J166" s="159" t="str">
        <x:f>IF(A166&lt;=Simulador!$B$11,I166-Simulador!$B$6,"")</x:f>
      </x:c>
      <x:c r="K166" s="159" t="str">
        <x:f>IF(A166&lt;=Simulador!$B$11,(J166-MAX(J166,0)*Simulador!$B$12-Simulador!$B$14)-(H166-Simulador!$B$13),"")</x:f>
      </x:c>
    </x:row>
    <x:row r="167">
      <x:c r="A167" s="76" t="n">
        <x:f>A166+1</x:f>
        <x:v>163</x:v>
      </x:c>
      <x:c r="B167" s="159" t="str">
        <x:f>IF(A167&lt;=Simulador!$B$11,MAX(0,B166+D167-MIN(Simulador!$B$27,B166+D167)),"")</x:f>
      </x:c>
      <x:c r="C167" s="159" t="str">
        <x:f>IF(A167&lt;=Simulador!$B$11,MAX(0,C166+E167-MIN(Simulador!$B$27,C166+E167)),"")</x:f>
      </x:c>
      <x:c r="D167" s="159" t="str">
        <x:f>IF(A167&lt;=Simulador!$B$11,B166*Simulador!$B$25,"")</x:f>
      </x:c>
      <x:c r="E167" s="159" t="str">
        <x:f>IF(A167&lt;=Simulador!$B$11,C166*Simulador!$B$25,"")</x:f>
      </x:c>
      <x:c r="F167" s="159" t="str">
        <x:f>IF(A167&lt;=Simulador!$B$11,F166+D167,"")</x:f>
      </x:c>
      <x:c r="G167" s="159" t="str">
        <x:f>IF(A167&lt;=Simulador!$B$11,G166+E167,"")</x:f>
      </x:c>
      <x:c r="H167" s="159" t="str">
        <x:f>IF(A167&lt;=Simulador!$B$11,F167-G167,"")</x:f>
      </x:c>
      <x:c r="I167" s="159" t="str">
        <x:f>IF(A167&lt;=Simulador!$B$11,I166*(1+Simulador!$D$20),"")</x:f>
      </x:c>
      <x:c r="J167" s="159" t="str">
        <x:f>IF(A167&lt;=Simulador!$B$11,I167-Simulador!$B$6,"")</x:f>
      </x:c>
      <x:c r="K167" s="159" t="str">
        <x:f>IF(A167&lt;=Simulador!$B$11,(J167-MAX(J167,0)*Simulador!$B$12-Simulador!$B$14)-(H167-Simulador!$B$13),"")</x:f>
      </x:c>
    </x:row>
    <x:row r="168">
      <x:c r="A168" s="76" t="n">
        <x:f>A167+1</x:f>
        <x:v>164</x:v>
      </x:c>
      <x:c r="B168" s="159" t="str">
        <x:f>IF(A168&lt;=Simulador!$B$11,MAX(0,B167+D168-MIN(Simulador!$B$27,B167+D168)),"")</x:f>
      </x:c>
      <x:c r="C168" s="159" t="str">
        <x:f>IF(A168&lt;=Simulador!$B$11,MAX(0,C167+E168-MIN(Simulador!$B$27,C167+E168)),"")</x:f>
      </x:c>
      <x:c r="D168" s="159" t="str">
        <x:f>IF(A168&lt;=Simulador!$B$11,B167*Simulador!$B$25,"")</x:f>
      </x:c>
      <x:c r="E168" s="159" t="str">
        <x:f>IF(A168&lt;=Simulador!$B$11,C167*Simulador!$B$25,"")</x:f>
      </x:c>
      <x:c r="F168" s="159" t="str">
        <x:f>IF(A168&lt;=Simulador!$B$11,F167+D168,"")</x:f>
      </x:c>
      <x:c r="G168" s="159" t="str">
        <x:f>IF(A168&lt;=Simulador!$B$11,G167+E168,"")</x:f>
      </x:c>
      <x:c r="H168" s="159" t="str">
        <x:f>IF(A168&lt;=Simulador!$B$11,F168-G168,"")</x:f>
      </x:c>
      <x:c r="I168" s="159" t="str">
        <x:f>IF(A168&lt;=Simulador!$B$11,I167*(1+Simulador!$D$20),"")</x:f>
      </x:c>
      <x:c r="J168" s="159" t="str">
        <x:f>IF(A168&lt;=Simulador!$B$11,I168-Simulador!$B$6,"")</x:f>
      </x:c>
      <x:c r="K168" s="159" t="str">
        <x:f>IF(A168&lt;=Simulador!$B$11,(J168-MAX(J168,0)*Simulador!$B$12-Simulador!$B$14)-(H168-Simulador!$B$13),"")</x:f>
      </x:c>
    </x:row>
    <x:row r="169">
      <x:c r="A169" s="76" t="n">
        <x:f>A168+1</x:f>
        <x:v>165</x:v>
      </x:c>
      <x:c r="B169" s="159" t="str">
        <x:f>IF(A169&lt;=Simulador!$B$11,MAX(0,B168+D169-MIN(Simulador!$B$27,B168+D169)),"")</x:f>
      </x:c>
      <x:c r="C169" s="159" t="str">
        <x:f>IF(A169&lt;=Simulador!$B$11,MAX(0,C168+E169-MIN(Simulador!$B$27,C168+E169)),"")</x:f>
      </x:c>
      <x:c r="D169" s="159" t="str">
        <x:f>IF(A169&lt;=Simulador!$B$11,B168*Simulador!$B$25,"")</x:f>
      </x:c>
      <x:c r="E169" s="159" t="str">
        <x:f>IF(A169&lt;=Simulador!$B$11,C168*Simulador!$B$25,"")</x:f>
      </x:c>
      <x:c r="F169" s="159" t="str">
        <x:f>IF(A169&lt;=Simulador!$B$11,F168+D169,"")</x:f>
      </x:c>
      <x:c r="G169" s="159" t="str">
        <x:f>IF(A169&lt;=Simulador!$B$11,G168+E169,"")</x:f>
      </x:c>
      <x:c r="H169" s="159" t="str">
        <x:f>IF(A169&lt;=Simulador!$B$11,F169-G169,"")</x:f>
      </x:c>
      <x:c r="I169" s="159" t="str">
        <x:f>IF(A169&lt;=Simulador!$B$11,I168*(1+Simulador!$D$20),"")</x:f>
      </x:c>
      <x:c r="J169" s="159" t="str">
        <x:f>IF(A169&lt;=Simulador!$B$11,I169-Simulador!$B$6,"")</x:f>
      </x:c>
      <x:c r="K169" s="159" t="str">
        <x:f>IF(A169&lt;=Simulador!$B$11,(J169-MAX(J169,0)*Simulador!$B$12-Simulador!$B$14)-(H169-Simulador!$B$13),"")</x:f>
      </x:c>
    </x:row>
    <x:row r="170">
      <x:c r="A170" s="76" t="n">
        <x:f>A169+1</x:f>
        <x:v>166</x:v>
      </x:c>
      <x:c r="B170" s="159" t="str">
        <x:f>IF(A170&lt;=Simulador!$B$11,MAX(0,B169+D170-MIN(Simulador!$B$27,B169+D170)),"")</x:f>
      </x:c>
      <x:c r="C170" s="159" t="str">
        <x:f>IF(A170&lt;=Simulador!$B$11,MAX(0,C169+E170-MIN(Simulador!$B$27,C169+E170)),"")</x:f>
      </x:c>
      <x:c r="D170" s="159" t="str">
        <x:f>IF(A170&lt;=Simulador!$B$11,B169*Simulador!$B$25,"")</x:f>
      </x:c>
      <x:c r="E170" s="159" t="str">
        <x:f>IF(A170&lt;=Simulador!$B$11,C169*Simulador!$B$25,"")</x:f>
      </x:c>
      <x:c r="F170" s="159" t="str">
        <x:f>IF(A170&lt;=Simulador!$B$11,F169+D170,"")</x:f>
      </x:c>
      <x:c r="G170" s="159" t="str">
        <x:f>IF(A170&lt;=Simulador!$B$11,G169+E170,"")</x:f>
      </x:c>
      <x:c r="H170" s="159" t="str">
        <x:f>IF(A170&lt;=Simulador!$B$11,F170-G170,"")</x:f>
      </x:c>
      <x:c r="I170" s="159" t="str">
        <x:f>IF(A170&lt;=Simulador!$B$11,I169*(1+Simulador!$D$20),"")</x:f>
      </x:c>
      <x:c r="J170" s="159" t="str">
        <x:f>IF(A170&lt;=Simulador!$B$11,I170-Simulador!$B$6,"")</x:f>
      </x:c>
      <x:c r="K170" s="159" t="str">
        <x:f>IF(A170&lt;=Simulador!$B$11,(J170-MAX(J170,0)*Simulador!$B$12-Simulador!$B$14)-(H170-Simulador!$B$13),"")</x:f>
      </x:c>
    </x:row>
    <x:row r="171">
      <x:c r="A171" s="76" t="n">
        <x:f>A170+1</x:f>
        <x:v>167</x:v>
      </x:c>
      <x:c r="B171" s="159" t="str">
        <x:f>IF(A171&lt;=Simulador!$B$11,MAX(0,B170+D171-MIN(Simulador!$B$27,B170+D171)),"")</x:f>
      </x:c>
      <x:c r="C171" s="159" t="str">
        <x:f>IF(A171&lt;=Simulador!$B$11,MAX(0,C170+E171-MIN(Simulador!$B$27,C170+E171)),"")</x:f>
      </x:c>
      <x:c r="D171" s="159" t="str">
        <x:f>IF(A171&lt;=Simulador!$B$11,B170*Simulador!$B$25,"")</x:f>
      </x:c>
      <x:c r="E171" s="159" t="str">
        <x:f>IF(A171&lt;=Simulador!$B$11,C170*Simulador!$B$25,"")</x:f>
      </x:c>
      <x:c r="F171" s="159" t="str">
        <x:f>IF(A171&lt;=Simulador!$B$11,F170+D171,"")</x:f>
      </x:c>
      <x:c r="G171" s="159" t="str">
        <x:f>IF(A171&lt;=Simulador!$B$11,G170+E171,"")</x:f>
      </x:c>
      <x:c r="H171" s="159" t="str">
        <x:f>IF(A171&lt;=Simulador!$B$11,F171-G171,"")</x:f>
      </x:c>
      <x:c r="I171" s="159" t="str">
        <x:f>IF(A171&lt;=Simulador!$B$11,I170*(1+Simulador!$D$20),"")</x:f>
      </x:c>
      <x:c r="J171" s="159" t="str">
        <x:f>IF(A171&lt;=Simulador!$B$11,I171-Simulador!$B$6,"")</x:f>
      </x:c>
      <x:c r="K171" s="159" t="str">
        <x:f>IF(A171&lt;=Simulador!$B$11,(J171-MAX(J171,0)*Simulador!$B$12-Simulador!$B$14)-(H171-Simulador!$B$13),"")</x:f>
      </x:c>
    </x:row>
    <x:row r="172">
      <x:c r="A172" s="76" t="n">
        <x:f>A171+1</x:f>
        <x:v>168</x:v>
      </x:c>
      <x:c r="B172" s="159" t="str">
        <x:f>IF(A172&lt;=Simulador!$B$11,MAX(0,B171+D172-MIN(Simulador!$B$27,B171+D172)),"")</x:f>
      </x:c>
      <x:c r="C172" s="159" t="str">
        <x:f>IF(A172&lt;=Simulador!$B$11,MAX(0,C171+E172-MIN(Simulador!$B$27,C171+E172)),"")</x:f>
      </x:c>
      <x:c r="D172" s="159" t="str">
        <x:f>IF(A172&lt;=Simulador!$B$11,B171*Simulador!$B$25,"")</x:f>
      </x:c>
      <x:c r="E172" s="159" t="str">
        <x:f>IF(A172&lt;=Simulador!$B$11,C171*Simulador!$B$25,"")</x:f>
      </x:c>
      <x:c r="F172" s="159" t="str">
        <x:f>IF(A172&lt;=Simulador!$B$11,F171+D172,"")</x:f>
      </x:c>
      <x:c r="G172" s="159" t="str">
        <x:f>IF(A172&lt;=Simulador!$B$11,G171+E172,"")</x:f>
      </x:c>
      <x:c r="H172" s="159" t="str">
        <x:f>IF(A172&lt;=Simulador!$B$11,F172-G172,"")</x:f>
      </x:c>
      <x:c r="I172" s="159" t="str">
        <x:f>IF(A172&lt;=Simulador!$B$11,I171*(1+Simulador!$D$20),"")</x:f>
      </x:c>
      <x:c r="J172" s="159" t="str">
        <x:f>IF(A172&lt;=Simulador!$B$11,I172-Simulador!$B$6,"")</x:f>
      </x:c>
      <x:c r="K172" s="159" t="str">
        <x:f>IF(A172&lt;=Simulador!$B$11,(J172-MAX(J172,0)*Simulador!$B$12-Simulador!$B$14)-(H172-Simulador!$B$13),"")</x:f>
      </x:c>
    </x:row>
    <x:row r="173">
      <x:c r="A173" s="76" t="n">
        <x:f>A172+1</x:f>
        <x:v>169</x:v>
      </x:c>
      <x:c r="B173" s="159" t="str">
        <x:f>IF(A173&lt;=Simulador!$B$11,MAX(0,B172+D173-MIN(Simulador!$B$27,B172+D173)),"")</x:f>
      </x:c>
      <x:c r="C173" s="159" t="str">
        <x:f>IF(A173&lt;=Simulador!$B$11,MAX(0,C172+E173-MIN(Simulador!$B$27,C172+E173)),"")</x:f>
      </x:c>
      <x:c r="D173" s="159" t="str">
        <x:f>IF(A173&lt;=Simulador!$B$11,B172*Simulador!$B$25,"")</x:f>
      </x:c>
      <x:c r="E173" s="159" t="str">
        <x:f>IF(A173&lt;=Simulador!$B$11,C172*Simulador!$B$25,"")</x:f>
      </x:c>
      <x:c r="F173" s="159" t="str">
        <x:f>IF(A173&lt;=Simulador!$B$11,F172+D173,"")</x:f>
      </x:c>
      <x:c r="G173" s="159" t="str">
        <x:f>IF(A173&lt;=Simulador!$B$11,G172+E173,"")</x:f>
      </x:c>
      <x:c r="H173" s="159" t="str">
        <x:f>IF(A173&lt;=Simulador!$B$11,F173-G173,"")</x:f>
      </x:c>
      <x:c r="I173" s="159" t="str">
        <x:f>IF(A173&lt;=Simulador!$B$11,I172*(1+Simulador!$D$20),"")</x:f>
      </x:c>
      <x:c r="J173" s="159" t="str">
        <x:f>IF(A173&lt;=Simulador!$B$11,I173-Simulador!$B$6,"")</x:f>
      </x:c>
      <x:c r="K173" s="159" t="str">
        <x:f>IF(A173&lt;=Simulador!$B$11,(J173-MAX(J173,0)*Simulador!$B$12-Simulador!$B$14)-(H173-Simulador!$B$13),"")</x:f>
      </x:c>
    </x:row>
    <x:row r="174">
      <x:c r="A174" s="76" t="n">
        <x:f>A173+1</x:f>
        <x:v>170</x:v>
      </x:c>
      <x:c r="B174" s="159" t="str">
        <x:f>IF(A174&lt;=Simulador!$B$11,MAX(0,B173+D174-MIN(Simulador!$B$27,B173+D174)),"")</x:f>
      </x:c>
      <x:c r="C174" s="159" t="str">
        <x:f>IF(A174&lt;=Simulador!$B$11,MAX(0,C173+E174-MIN(Simulador!$B$27,C173+E174)),"")</x:f>
      </x:c>
      <x:c r="D174" s="159" t="str">
        <x:f>IF(A174&lt;=Simulador!$B$11,B173*Simulador!$B$25,"")</x:f>
      </x:c>
      <x:c r="E174" s="159" t="str">
        <x:f>IF(A174&lt;=Simulador!$B$11,C173*Simulador!$B$25,"")</x:f>
      </x:c>
      <x:c r="F174" s="159" t="str">
        <x:f>IF(A174&lt;=Simulador!$B$11,F173+D174,"")</x:f>
      </x:c>
      <x:c r="G174" s="159" t="str">
        <x:f>IF(A174&lt;=Simulador!$B$11,G173+E174,"")</x:f>
      </x:c>
      <x:c r="H174" s="159" t="str">
        <x:f>IF(A174&lt;=Simulador!$B$11,F174-G174,"")</x:f>
      </x:c>
      <x:c r="I174" s="159" t="str">
        <x:f>IF(A174&lt;=Simulador!$B$11,I173*(1+Simulador!$D$20),"")</x:f>
      </x:c>
      <x:c r="J174" s="159" t="str">
        <x:f>IF(A174&lt;=Simulador!$B$11,I174-Simulador!$B$6,"")</x:f>
      </x:c>
      <x:c r="K174" s="159" t="str">
        <x:f>IF(A174&lt;=Simulador!$B$11,(J174-MAX(J174,0)*Simulador!$B$12-Simulador!$B$14)-(H174-Simulador!$B$13),"")</x:f>
      </x:c>
    </x:row>
    <x:row r="175">
      <x:c r="A175" s="76" t="n">
        <x:f>A174+1</x:f>
        <x:v>171</x:v>
      </x:c>
      <x:c r="B175" s="159" t="str">
        <x:f>IF(A175&lt;=Simulador!$B$11,MAX(0,B174+D175-MIN(Simulador!$B$27,B174+D175)),"")</x:f>
      </x:c>
      <x:c r="C175" s="159" t="str">
        <x:f>IF(A175&lt;=Simulador!$B$11,MAX(0,C174+E175-MIN(Simulador!$B$27,C174+E175)),"")</x:f>
      </x:c>
      <x:c r="D175" s="159" t="str">
        <x:f>IF(A175&lt;=Simulador!$B$11,B174*Simulador!$B$25,"")</x:f>
      </x:c>
      <x:c r="E175" s="159" t="str">
        <x:f>IF(A175&lt;=Simulador!$B$11,C174*Simulador!$B$25,"")</x:f>
      </x:c>
      <x:c r="F175" s="159" t="str">
        <x:f>IF(A175&lt;=Simulador!$B$11,F174+D175,"")</x:f>
      </x:c>
      <x:c r="G175" s="159" t="str">
        <x:f>IF(A175&lt;=Simulador!$B$11,G174+E175,"")</x:f>
      </x:c>
      <x:c r="H175" s="159" t="str">
        <x:f>IF(A175&lt;=Simulador!$B$11,F175-G175,"")</x:f>
      </x:c>
      <x:c r="I175" s="159" t="str">
        <x:f>IF(A175&lt;=Simulador!$B$11,I174*(1+Simulador!$D$20),"")</x:f>
      </x:c>
      <x:c r="J175" s="159" t="str">
        <x:f>IF(A175&lt;=Simulador!$B$11,I175-Simulador!$B$6,"")</x:f>
      </x:c>
      <x:c r="K175" s="159" t="str">
        <x:f>IF(A175&lt;=Simulador!$B$11,(J175-MAX(J175,0)*Simulador!$B$12-Simulador!$B$14)-(H175-Simulador!$B$13),"")</x:f>
      </x:c>
    </x:row>
    <x:row r="176">
      <x:c r="A176" s="76" t="n">
        <x:f>A175+1</x:f>
        <x:v>172</x:v>
      </x:c>
      <x:c r="B176" s="159" t="str">
        <x:f>IF(A176&lt;=Simulador!$B$11,MAX(0,B175+D176-MIN(Simulador!$B$27,B175+D176)),"")</x:f>
      </x:c>
      <x:c r="C176" s="159" t="str">
        <x:f>IF(A176&lt;=Simulador!$B$11,MAX(0,C175+E176-MIN(Simulador!$B$27,C175+E176)),"")</x:f>
      </x:c>
      <x:c r="D176" s="159" t="str">
        <x:f>IF(A176&lt;=Simulador!$B$11,B175*Simulador!$B$25,"")</x:f>
      </x:c>
      <x:c r="E176" s="159" t="str">
        <x:f>IF(A176&lt;=Simulador!$B$11,C175*Simulador!$B$25,"")</x:f>
      </x:c>
      <x:c r="F176" s="159" t="str">
        <x:f>IF(A176&lt;=Simulador!$B$11,F175+D176,"")</x:f>
      </x:c>
      <x:c r="G176" s="159" t="str">
        <x:f>IF(A176&lt;=Simulador!$B$11,G175+E176,"")</x:f>
      </x:c>
      <x:c r="H176" s="159" t="str">
        <x:f>IF(A176&lt;=Simulador!$B$11,F176-G176,"")</x:f>
      </x:c>
      <x:c r="I176" s="159" t="str">
        <x:f>IF(A176&lt;=Simulador!$B$11,I175*(1+Simulador!$D$20),"")</x:f>
      </x:c>
      <x:c r="J176" s="159" t="str">
        <x:f>IF(A176&lt;=Simulador!$B$11,I176-Simulador!$B$6,"")</x:f>
      </x:c>
      <x:c r="K176" s="159" t="str">
        <x:f>IF(A176&lt;=Simulador!$B$11,(J176-MAX(J176,0)*Simulador!$B$12-Simulador!$B$14)-(H176-Simulador!$B$13),"")</x:f>
      </x:c>
    </x:row>
    <x:row r="177">
      <x:c r="A177" s="76" t="n">
        <x:f>A176+1</x:f>
        <x:v>173</x:v>
      </x:c>
      <x:c r="B177" s="159" t="str">
        <x:f>IF(A177&lt;=Simulador!$B$11,MAX(0,B176+D177-MIN(Simulador!$B$27,B176+D177)),"")</x:f>
      </x:c>
      <x:c r="C177" s="159" t="str">
        <x:f>IF(A177&lt;=Simulador!$B$11,MAX(0,C176+E177-MIN(Simulador!$B$27,C176+E177)),"")</x:f>
      </x:c>
      <x:c r="D177" s="159" t="str">
        <x:f>IF(A177&lt;=Simulador!$B$11,B176*Simulador!$B$25,"")</x:f>
      </x:c>
      <x:c r="E177" s="159" t="str">
        <x:f>IF(A177&lt;=Simulador!$B$11,C176*Simulador!$B$25,"")</x:f>
      </x:c>
      <x:c r="F177" s="159" t="str">
        <x:f>IF(A177&lt;=Simulador!$B$11,F176+D177,"")</x:f>
      </x:c>
      <x:c r="G177" s="159" t="str">
        <x:f>IF(A177&lt;=Simulador!$B$11,G176+E177,"")</x:f>
      </x:c>
      <x:c r="H177" s="159" t="str">
        <x:f>IF(A177&lt;=Simulador!$B$11,F177-G177,"")</x:f>
      </x:c>
      <x:c r="I177" s="159" t="str">
        <x:f>IF(A177&lt;=Simulador!$B$11,I176*(1+Simulador!$D$20),"")</x:f>
      </x:c>
      <x:c r="J177" s="159" t="str">
        <x:f>IF(A177&lt;=Simulador!$B$11,I177-Simulador!$B$6,"")</x:f>
      </x:c>
      <x:c r="K177" s="159" t="str">
        <x:f>IF(A177&lt;=Simulador!$B$11,(J177-MAX(J177,0)*Simulador!$B$12-Simulador!$B$14)-(H177-Simulador!$B$13),"")</x:f>
      </x:c>
    </x:row>
    <x:row r="178">
      <x:c r="A178" s="76" t="n">
        <x:f>A177+1</x:f>
        <x:v>174</x:v>
      </x:c>
      <x:c r="B178" s="159" t="str">
        <x:f>IF(A178&lt;=Simulador!$B$11,MAX(0,B177+D178-MIN(Simulador!$B$27,B177+D178)),"")</x:f>
      </x:c>
      <x:c r="C178" s="159" t="str">
        <x:f>IF(A178&lt;=Simulador!$B$11,MAX(0,C177+E178-MIN(Simulador!$B$27,C177+E178)),"")</x:f>
      </x:c>
      <x:c r="D178" s="159" t="str">
        <x:f>IF(A178&lt;=Simulador!$B$11,B177*Simulador!$B$25,"")</x:f>
      </x:c>
      <x:c r="E178" s="159" t="str">
        <x:f>IF(A178&lt;=Simulador!$B$11,C177*Simulador!$B$25,"")</x:f>
      </x:c>
      <x:c r="F178" s="159" t="str">
        <x:f>IF(A178&lt;=Simulador!$B$11,F177+D178,"")</x:f>
      </x:c>
      <x:c r="G178" s="159" t="str">
        <x:f>IF(A178&lt;=Simulador!$B$11,G177+E178,"")</x:f>
      </x:c>
      <x:c r="H178" s="159" t="str">
        <x:f>IF(A178&lt;=Simulador!$B$11,F178-G178,"")</x:f>
      </x:c>
      <x:c r="I178" s="159" t="str">
        <x:f>IF(A178&lt;=Simulador!$B$11,I177*(1+Simulador!$D$20),"")</x:f>
      </x:c>
      <x:c r="J178" s="159" t="str">
        <x:f>IF(A178&lt;=Simulador!$B$11,I178-Simulador!$B$6,"")</x:f>
      </x:c>
      <x:c r="K178" s="159" t="str">
        <x:f>IF(A178&lt;=Simulador!$B$11,(J178-MAX(J178,0)*Simulador!$B$12-Simulador!$B$14)-(H178-Simulador!$B$13),"")</x:f>
      </x:c>
    </x:row>
    <x:row r="179">
      <x:c r="A179" s="76" t="n">
        <x:f>A178+1</x:f>
        <x:v>175</x:v>
      </x:c>
      <x:c r="B179" s="159" t="str">
        <x:f>IF(A179&lt;=Simulador!$B$11,MAX(0,B178+D179-MIN(Simulador!$B$27,B178+D179)),"")</x:f>
      </x:c>
      <x:c r="C179" s="159" t="str">
        <x:f>IF(A179&lt;=Simulador!$B$11,MAX(0,C178+E179-MIN(Simulador!$B$27,C178+E179)),"")</x:f>
      </x:c>
      <x:c r="D179" s="159" t="str">
        <x:f>IF(A179&lt;=Simulador!$B$11,B178*Simulador!$B$25,"")</x:f>
      </x:c>
      <x:c r="E179" s="159" t="str">
        <x:f>IF(A179&lt;=Simulador!$B$11,C178*Simulador!$B$25,"")</x:f>
      </x:c>
      <x:c r="F179" s="159" t="str">
        <x:f>IF(A179&lt;=Simulador!$B$11,F178+D179,"")</x:f>
      </x:c>
      <x:c r="G179" s="159" t="str">
        <x:f>IF(A179&lt;=Simulador!$B$11,G178+E179,"")</x:f>
      </x:c>
      <x:c r="H179" s="159" t="str">
        <x:f>IF(A179&lt;=Simulador!$B$11,F179-G179,"")</x:f>
      </x:c>
      <x:c r="I179" s="159" t="str">
        <x:f>IF(A179&lt;=Simulador!$B$11,I178*(1+Simulador!$D$20),"")</x:f>
      </x:c>
      <x:c r="J179" s="159" t="str">
        <x:f>IF(A179&lt;=Simulador!$B$11,I179-Simulador!$B$6,"")</x:f>
      </x:c>
      <x:c r="K179" s="159" t="str">
        <x:f>IF(A179&lt;=Simulador!$B$11,(J179-MAX(J179,0)*Simulador!$B$12-Simulador!$B$14)-(H179-Simulador!$B$13),"")</x:f>
      </x:c>
    </x:row>
    <x:row r="180">
      <x:c r="A180" s="76" t="n">
        <x:f>A179+1</x:f>
        <x:v>176</x:v>
      </x:c>
      <x:c r="B180" s="159" t="str">
        <x:f>IF(A180&lt;=Simulador!$B$11,MAX(0,B179+D180-MIN(Simulador!$B$27,B179+D180)),"")</x:f>
      </x:c>
      <x:c r="C180" s="159" t="str">
        <x:f>IF(A180&lt;=Simulador!$B$11,MAX(0,C179+E180-MIN(Simulador!$B$27,C179+E180)),"")</x:f>
      </x:c>
      <x:c r="D180" s="159" t="str">
        <x:f>IF(A180&lt;=Simulador!$B$11,B179*Simulador!$B$25,"")</x:f>
      </x:c>
      <x:c r="E180" s="159" t="str">
        <x:f>IF(A180&lt;=Simulador!$B$11,C179*Simulador!$B$25,"")</x:f>
      </x:c>
      <x:c r="F180" s="159" t="str">
        <x:f>IF(A180&lt;=Simulador!$B$11,F179+D180,"")</x:f>
      </x:c>
      <x:c r="G180" s="159" t="str">
        <x:f>IF(A180&lt;=Simulador!$B$11,G179+E180,"")</x:f>
      </x:c>
      <x:c r="H180" s="159" t="str">
        <x:f>IF(A180&lt;=Simulador!$B$11,F180-G180,"")</x:f>
      </x:c>
      <x:c r="I180" s="159" t="str">
        <x:f>IF(A180&lt;=Simulador!$B$11,I179*(1+Simulador!$D$20),"")</x:f>
      </x:c>
      <x:c r="J180" s="159" t="str">
        <x:f>IF(A180&lt;=Simulador!$B$11,I180-Simulador!$B$6,"")</x:f>
      </x:c>
      <x:c r="K180" s="159" t="str">
        <x:f>IF(A180&lt;=Simulador!$B$11,(J180-MAX(J180,0)*Simulador!$B$12-Simulador!$B$14)-(H180-Simulador!$B$13),"")</x:f>
      </x:c>
    </x:row>
    <x:row r="181">
      <x:c r="A181" s="76" t="n">
        <x:f>A180+1</x:f>
        <x:v>177</x:v>
      </x:c>
      <x:c r="B181" s="159" t="str">
        <x:f>IF(A181&lt;=Simulador!$B$11,MAX(0,B180+D181-MIN(Simulador!$B$27,B180+D181)),"")</x:f>
      </x:c>
      <x:c r="C181" s="159" t="str">
        <x:f>IF(A181&lt;=Simulador!$B$11,MAX(0,C180+E181-MIN(Simulador!$B$27,C180+E181)),"")</x:f>
      </x:c>
      <x:c r="D181" s="159" t="str">
        <x:f>IF(A181&lt;=Simulador!$B$11,B180*Simulador!$B$25,"")</x:f>
      </x:c>
      <x:c r="E181" s="159" t="str">
        <x:f>IF(A181&lt;=Simulador!$B$11,C180*Simulador!$B$25,"")</x:f>
      </x:c>
      <x:c r="F181" s="159" t="str">
        <x:f>IF(A181&lt;=Simulador!$B$11,F180+D181,"")</x:f>
      </x:c>
      <x:c r="G181" s="159" t="str">
        <x:f>IF(A181&lt;=Simulador!$B$11,G180+E181,"")</x:f>
      </x:c>
      <x:c r="H181" s="159" t="str">
        <x:f>IF(A181&lt;=Simulador!$B$11,F181-G181,"")</x:f>
      </x:c>
      <x:c r="I181" s="159" t="str">
        <x:f>IF(A181&lt;=Simulador!$B$11,I180*(1+Simulador!$D$20),"")</x:f>
      </x:c>
      <x:c r="J181" s="159" t="str">
        <x:f>IF(A181&lt;=Simulador!$B$11,I181-Simulador!$B$6,"")</x:f>
      </x:c>
      <x:c r="K181" s="159" t="str">
        <x:f>IF(A181&lt;=Simulador!$B$11,(J181-MAX(J181,0)*Simulador!$B$12-Simulador!$B$14)-(H181-Simulador!$B$13),"")</x:f>
      </x:c>
    </x:row>
    <x:row r="182">
      <x:c r="A182" s="76" t="n">
        <x:f>A181+1</x:f>
        <x:v>178</x:v>
      </x:c>
      <x:c r="B182" s="159" t="str">
        <x:f>IF(A182&lt;=Simulador!$B$11,MAX(0,B181+D182-MIN(Simulador!$B$27,B181+D182)),"")</x:f>
      </x:c>
      <x:c r="C182" s="159" t="str">
        <x:f>IF(A182&lt;=Simulador!$B$11,MAX(0,C181+E182-MIN(Simulador!$B$27,C181+E182)),"")</x:f>
      </x:c>
      <x:c r="D182" s="159" t="str">
        <x:f>IF(A182&lt;=Simulador!$B$11,B181*Simulador!$B$25,"")</x:f>
      </x:c>
      <x:c r="E182" s="159" t="str">
        <x:f>IF(A182&lt;=Simulador!$B$11,C181*Simulador!$B$25,"")</x:f>
      </x:c>
      <x:c r="F182" s="159" t="str">
        <x:f>IF(A182&lt;=Simulador!$B$11,F181+D182,"")</x:f>
      </x:c>
      <x:c r="G182" s="159" t="str">
        <x:f>IF(A182&lt;=Simulador!$B$11,G181+E182,"")</x:f>
      </x:c>
      <x:c r="H182" s="159" t="str">
        <x:f>IF(A182&lt;=Simulador!$B$11,F182-G182,"")</x:f>
      </x:c>
      <x:c r="I182" s="159" t="str">
        <x:f>IF(A182&lt;=Simulador!$B$11,I181*(1+Simulador!$D$20),"")</x:f>
      </x:c>
      <x:c r="J182" s="159" t="str">
        <x:f>IF(A182&lt;=Simulador!$B$11,I182-Simulador!$B$6,"")</x:f>
      </x:c>
      <x:c r="K182" s="159" t="str">
        <x:f>IF(A182&lt;=Simulador!$B$11,(J182-MAX(J182,0)*Simulador!$B$12-Simulador!$B$14)-(H182-Simulador!$B$13),"")</x:f>
      </x:c>
    </x:row>
    <x:row r="183">
      <x:c r="A183" s="76" t="n">
        <x:f>A182+1</x:f>
        <x:v>179</x:v>
      </x:c>
      <x:c r="B183" s="159" t="str">
        <x:f>IF(A183&lt;=Simulador!$B$11,MAX(0,B182+D183-MIN(Simulador!$B$27,B182+D183)),"")</x:f>
      </x:c>
      <x:c r="C183" s="159" t="str">
        <x:f>IF(A183&lt;=Simulador!$B$11,MAX(0,C182+E183-MIN(Simulador!$B$27,C182+E183)),"")</x:f>
      </x:c>
      <x:c r="D183" s="159" t="str">
        <x:f>IF(A183&lt;=Simulador!$B$11,B182*Simulador!$B$25,"")</x:f>
      </x:c>
      <x:c r="E183" s="159" t="str">
        <x:f>IF(A183&lt;=Simulador!$B$11,C182*Simulador!$B$25,"")</x:f>
      </x:c>
      <x:c r="F183" s="159" t="str">
        <x:f>IF(A183&lt;=Simulador!$B$11,F182+D183,"")</x:f>
      </x:c>
      <x:c r="G183" s="159" t="str">
        <x:f>IF(A183&lt;=Simulador!$B$11,G182+E183,"")</x:f>
      </x:c>
      <x:c r="H183" s="159" t="str">
        <x:f>IF(A183&lt;=Simulador!$B$11,F183-G183,"")</x:f>
      </x:c>
      <x:c r="I183" s="159" t="str">
        <x:f>IF(A183&lt;=Simulador!$B$11,I182*(1+Simulador!$D$20),"")</x:f>
      </x:c>
      <x:c r="J183" s="159" t="str">
        <x:f>IF(A183&lt;=Simulador!$B$11,I183-Simulador!$B$6,"")</x:f>
      </x:c>
      <x:c r="K183" s="159" t="str">
        <x:f>IF(A183&lt;=Simulador!$B$11,(J183-MAX(J183,0)*Simulador!$B$12-Simulador!$B$14)-(H183-Simulador!$B$13),"")</x:f>
      </x:c>
    </x:row>
    <x:row r="184">
      <x:c r="A184" s="76" t="n">
        <x:f>A183+1</x:f>
        <x:v>180</x:v>
      </x:c>
      <x:c r="B184" s="159" t="str">
        <x:f>IF(A184&lt;=Simulador!$B$11,MAX(0,B183+D184-MIN(Simulador!$B$27,B183+D184)),"")</x:f>
      </x:c>
      <x:c r="C184" s="159" t="str">
        <x:f>IF(A184&lt;=Simulador!$B$11,MAX(0,C183+E184-MIN(Simulador!$B$27,C183+E184)),"")</x:f>
      </x:c>
      <x:c r="D184" s="159" t="str">
        <x:f>IF(A184&lt;=Simulador!$B$11,B183*Simulador!$B$25,"")</x:f>
      </x:c>
      <x:c r="E184" s="159" t="str">
        <x:f>IF(A184&lt;=Simulador!$B$11,C183*Simulador!$B$25,"")</x:f>
      </x:c>
      <x:c r="F184" s="159" t="str">
        <x:f>IF(A184&lt;=Simulador!$B$11,F183+D184,"")</x:f>
      </x:c>
      <x:c r="G184" s="159" t="str">
        <x:f>IF(A184&lt;=Simulador!$B$11,G183+E184,"")</x:f>
      </x:c>
      <x:c r="H184" s="159" t="str">
        <x:f>IF(A184&lt;=Simulador!$B$11,F184-G184,"")</x:f>
      </x:c>
      <x:c r="I184" s="159" t="str">
        <x:f>IF(A184&lt;=Simulador!$B$11,I183*(1+Simulador!$D$20),"")</x:f>
      </x:c>
      <x:c r="J184" s="159" t="str">
        <x:f>IF(A184&lt;=Simulador!$B$11,I184-Simulador!$B$6,"")</x:f>
      </x:c>
      <x:c r="K184" s="159" t="str">
        <x:f>IF(A184&lt;=Simulador!$B$11,(J184-MAX(J184,0)*Simulador!$B$12-Simulador!$B$14)-(H184-Simulador!$B$13),"")</x:f>
      </x:c>
    </x:row>
    <x:row r="185">
      <x:c r="A185" s="76" t="n">
        <x:f>A184+1</x:f>
        <x:v>181</x:v>
      </x:c>
      <x:c r="B185" s="159" t="str">
        <x:f>IF(A185&lt;=Simulador!$B$11,MAX(0,B184+D185-MIN(Simulador!$B$27,B184+D185)),"")</x:f>
      </x:c>
      <x:c r="C185" s="159" t="str">
        <x:f>IF(A185&lt;=Simulador!$B$11,MAX(0,C184+E185-MIN(Simulador!$B$27,C184+E185)),"")</x:f>
      </x:c>
      <x:c r="D185" s="159" t="str">
        <x:f>IF(A185&lt;=Simulador!$B$11,B184*Simulador!$B$25,"")</x:f>
      </x:c>
      <x:c r="E185" s="159" t="str">
        <x:f>IF(A185&lt;=Simulador!$B$11,C184*Simulador!$B$25,"")</x:f>
      </x:c>
      <x:c r="F185" s="159" t="str">
        <x:f>IF(A185&lt;=Simulador!$B$11,F184+D185,"")</x:f>
      </x:c>
      <x:c r="G185" s="159" t="str">
        <x:f>IF(A185&lt;=Simulador!$B$11,G184+E185,"")</x:f>
      </x:c>
      <x:c r="H185" s="159" t="str">
        <x:f>IF(A185&lt;=Simulador!$B$11,F185-G185,"")</x:f>
      </x:c>
      <x:c r="I185" s="159" t="str">
        <x:f>IF(A185&lt;=Simulador!$B$11,I184*(1+Simulador!$D$20),"")</x:f>
      </x:c>
      <x:c r="J185" s="159" t="str">
        <x:f>IF(A185&lt;=Simulador!$B$11,I185-Simulador!$B$6,"")</x:f>
      </x:c>
      <x:c r="K185" s="159" t="str">
        <x:f>IF(A185&lt;=Simulador!$B$11,(J185-MAX(J185,0)*Simulador!$B$12-Simulador!$B$14)-(H185-Simulador!$B$13),"")</x:f>
      </x:c>
    </x:row>
    <x:row r="186">
      <x:c r="A186" s="76" t="n">
        <x:f>A185+1</x:f>
        <x:v>182</x:v>
      </x:c>
      <x:c r="B186" s="159" t="str">
        <x:f>IF(A186&lt;=Simulador!$B$11,MAX(0,B185+D186-MIN(Simulador!$B$27,B185+D186)),"")</x:f>
      </x:c>
      <x:c r="C186" s="159" t="str">
        <x:f>IF(A186&lt;=Simulador!$B$11,MAX(0,C185+E186-MIN(Simulador!$B$27,C185+E186)),"")</x:f>
      </x:c>
      <x:c r="D186" s="159" t="str">
        <x:f>IF(A186&lt;=Simulador!$B$11,B185*Simulador!$B$25,"")</x:f>
      </x:c>
      <x:c r="E186" s="159" t="str">
        <x:f>IF(A186&lt;=Simulador!$B$11,C185*Simulador!$B$25,"")</x:f>
      </x:c>
      <x:c r="F186" s="159" t="str">
        <x:f>IF(A186&lt;=Simulador!$B$11,F185+D186,"")</x:f>
      </x:c>
      <x:c r="G186" s="159" t="str">
        <x:f>IF(A186&lt;=Simulador!$B$11,G185+E186,"")</x:f>
      </x:c>
      <x:c r="H186" s="159" t="str">
        <x:f>IF(A186&lt;=Simulador!$B$11,F186-G186,"")</x:f>
      </x:c>
      <x:c r="I186" s="159" t="str">
        <x:f>IF(A186&lt;=Simulador!$B$11,I185*(1+Simulador!$D$20),"")</x:f>
      </x:c>
      <x:c r="J186" s="159" t="str">
        <x:f>IF(A186&lt;=Simulador!$B$11,I186-Simulador!$B$6,"")</x:f>
      </x:c>
      <x:c r="K186" s="159" t="str">
        <x:f>IF(A186&lt;=Simulador!$B$11,(J186-MAX(J186,0)*Simulador!$B$12-Simulador!$B$14)-(H186-Simulador!$B$13),"")</x:f>
      </x:c>
    </x:row>
    <x:row r="187">
      <x:c r="A187" s="76" t="n">
        <x:f>A186+1</x:f>
        <x:v>183</x:v>
      </x:c>
      <x:c r="B187" s="159" t="str">
        <x:f>IF(A187&lt;=Simulador!$B$11,MAX(0,B186+D187-MIN(Simulador!$B$27,B186+D187)),"")</x:f>
      </x:c>
      <x:c r="C187" s="159" t="str">
        <x:f>IF(A187&lt;=Simulador!$B$11,MAX(0,C186+E187-MIN(Simulador!$B$27,C186+E187)),"")</x:f>
      </x:c>
      <x:c r="D187" s="159" t="str">
        <x:f>IF(A187&lt;=Simulador!$B$11,B186*Simulador!$B$25,"")</x:f>
      </x:c>
      <x:c r="E187" s="159" t="str">
        <x:f>IF(A187&lt;=Simulador!$B$11,C186*Simulador!$B$25,"")</x:f>
      </x:c>
      <x:c r="F187" s="159" t="str">
        <x:f>IF(A187&lt;=Simulador!$B$11,F186+D187,"")</x:f>
      </x:c>
      <x:c r="G187" s="159" t="str">
        <x:f>IF(A187&lt;=Simulador!$B$11,G186+E187,"")</x:f>
      </x:c>
      <x:c r="H187" s="159" t="str">
        <x:f>IF(A187&lt;=Simulador!$B$11,F187-G187,"")</x:f>
      </x:c>
      <x:c r="I187" s="159" t="str">
        <x:f>IF(A187&lt;=Simulador!$B$11,I186*(1+Simulador!$D$20),"")</x:f>
      </x:c>
      <x:c r="J187" s="159" t="str">
        <x:f>IF(A187&lt;=Simulador!$B$11,I187-Simulador!$B$6,"")</x:f>
      </x:c>
      <x:c r="K187" s="159" t="str">
        <x:f>IF(A187&lt;=Simulador!$B$11,(J187-MAX(J187,0)*Simulador!$B$12-Simulador!$B$14)-(H187-Simulador!$B$13),"")</x:f>
      </x:c>
    </x:row>
    <x:row r="188">
      <x:c r="A188" s="76" t="n">
        <x:f>A187+1</x:f>
        <x:v>184</x:v>
      </x:c>
      <x:c r="B188" s="159" t="str">
        <x:f>IF(A188&lt;=Simulador!$B$11,MAX(0,B187+D188-MIN(Simulador!$B$27,B187+D188)),"")</x:f>
      </x:c>
      <x:c r="C188" s="159" t="str">
        <x:f>IF(A188&lt;=Simulador!$B$11,MAX(0,C187+E188-MIN(Simulador!$B$27,C187+E188)),"")</x:f>
      </x:c>
      <x:c r="D188" s="159" t="str">
        <x:f>IF(A188&lt;=Simulador!$B$11,B187*Simulador!$B$25,"")</x:f>
      </x:c>
      <x:c r="E188" s="159" t="str">
        <x:f>IF(A188&lt;=Simulador!$B$11,C187*Simulador!$B$25,"")</x:f>
      </x:c>
      <x:c r="F188" s="159" t="str">
        <x:f>IF(A188&lt;=Simulador!$B$11,F187+D188,"")</x:f>
      </x:c>
      <x:c r="G188" s="159" t="str">
        <x:f>IF(A188&lt;=Simulador!$B$11,G187+E188,"")</x:f>
      </x:c>
      <x:c r="H188" s="159" t="str">
        <x:f>IF(A188&lt;=Simulador!$B$11,F188-G188,"")</x:f>
      </x:c>
      <x:c r="I188" s="159" t="str">
        <x:f>IF(A188&lt;=Simulador!$B$11,I187*(1+Simulador!$D$20),"")</x:f>
      </x:c>
      <x:c r="J188" s="159" t="str">
        <x:f>IF(A188&lt;=Simulador!$B$11,I188-Simulador!$B$6,"")</x:f>
      </x:c>
      <x:c r="K188" s="159" t="str">
        <x:f>IF(A188&lt;=Simulador!$B$11,(J188-MAX(J188,0)*Simulador!$B$12-Simulador!$B$14)-(H188-Simulador!$B$13),"")</x:f>
      </x:c>
    </x:row>
    <x:row r="189">
      <x:c r="A189" s="76" t="n">
        <x:f>A188+1</x:f>
        <x:v>185</x:v>
      </x:c>
      <x:c r="B189" s="159" t="str">
        <x:f>IF(A189&lt;=Simulador!$B$11,MAX(0,B188+D189-MIN(Simulador!$B$27,B188+D189)),"")</x:f>
      </x:c>
      <x:c r="C189" s="159" t="str">
        <x:f>IF(A189&lt;=Simulador!$B$11,MAX(0,C188+E189-MIN(Simulador!$B$27,C188+E189)),"")</x:f>
      </x:c>
      <x:c r="D189" s="159" t="str">
        <x:f>IF(A189&lt;=Simulador!$B$11,B188*Simulador!$B$25,"")</x:f>
      </x:c>
      <x:c r="E189" s="159" t="str">
        <x:f>IF(A189&lt;=Simulador!$B$11,C188*Simulador!$B$25,"")</x:f>
      </x:c>
      <x:c r="F189" s="159" t="str">
        <x:f>IF(A189&lt;=Simulador!$B$11,F188+D189,"")</x:f>
      </x:c>
      <x:c r="G189" s="159" t="str">
        <x:f>IF(A189&lt;=Simulador!$B$11,G188+E189,"")</x:f>
      </x:c>
      <x:c r="H189" s="159" t="str">
        <x:f>IF(A189&lt;=Simulador!$B$11,F189-G189,"")</x:f>
      </x:c>
      <x:c r="I189" s="159" t="str">
        <x:f>IF(A189&lt;=Simulador!$B$11,I188*(1+Simulador!$D$20),"")</x:f>
      </x:c>
      <x:c r="J189" s="159" t="str">
        <x:f>IF(A189&lt;=Simulador!$B$11,I189-Simulador!$B$6,"")</x:f>
      </x:c>
      <x:c r="K189" s="159" t="str">
        <x:f>IF(A189&lt;=Simulador!$B$11,(J189-MAX(J189,0)*Simulador!$B$12-Simulador!$B$14)-(H189-Simulador!$B$13),"")</x:f>
      </x:c>
    </x:row>
    <x:row r="190">
      <x:c r="A190" s="76" t="n">
        <x:f>A189+1</x:f>
        <x:v>186</x:v>
      </x:c>
      <x:c r="B190" s="159" t="str">
        <x:f>IF(A190&lt;=Simulador!$B$11,MAX(0,B189+D190-MIN(Simulador!$B$27,B189+D190)),"")</x:f>
      </x:c>
      <x:c r="C190" s="159" t="str">
        <x:f>IF(A190&lt;=Simulador!$B$11,MAX(0,C189+E190-MIN(Simulador!$B$27,C189+E190)),"")</x:f>
      </x:c>
      <x:c r="D190" s="159" t="str">
        <x:f>IF(A190&lt;=Simulador!$B$11,B189*Simulador!$B$25,"")</x:f>
      </x:c>
      <x:c r="E190" s="159" t="str">
        <x:f>IF(A190&lt;=Simulador!$B$11,C189*Simulador!$B$25,"")</x:f>
      </x:c>
      <x:c r="F190" s="159" t="str">
        <x:f>IF(A190&lt;=Simulador!$B$11,F189+D190,"")</x:f>
      </x:c>
      <x:c r="G190" s="159" t="str">
        <x:f>IF(A190&lt;=Simulador!$B$11,G189+E190,"")</x:f>
      </x:c>
      <x:c r="H190" s="159" t="str">
        <x:f>IF(A190&lt;=Simulador!$B$11,F190-G190,"")</x:f>
      </x:c>
      <x:c r="I190" s="159" t="str">
        <x:f>IF(A190&lt;=Simulador!$B$11,I189*(1+Simulador!$D$20),"")</x:f>
      </x:c>
      <x:c r="J190" s="159" t="str">
        <x:f>IF(A190&lt;=Simulador!$B$11,I190-Simulador!$B$6,"")</x:f>
      </x:c>
      <x:c r="K190" s="159" t="str">
        <x:f>IF(A190&lt;=Simulador!$B$11,(J190-MAX(J190,0)*Simulador!$B$12-Simulador!$B$14)-(H190-Simulador!$B$13),"")</x:f>
      </x:c>
    </x:row>
    <x:row r="191">
      <x:c r="A191" s="76" t="n">
        <x:f>A190+1</x:f>
        <x:v>187</x:v>
      </x:c>
      <x:c r="B191" s="159" t="str">
        <x:f>IF(A191&lt;=Simulador!$B$11,MAX(0,B190+D191-MIN(Simulador!$B$27,B190+D191)),"")</x:f>
      </x:c>
      <x:c r="C191" s="159" t="str">
        <x:f>IF(A191&lt;=Simulador!$B$11,MAX(0,C190+E191-MIN(Simulador!$B$27,C190+E191)),"")</x:f>
      </x:c>
      <x:c r="D191" s="159" t="str">
        <x:f>IF(A191&lt;=Simulador!$B$11,B190*Simulador!$B$25,"")</x:f>
      </x:c>
      <x:c r="E191" s="159" t="str">
        <x:f>IF(A191&lt;=Simulador!$B$11,C190*Simulador!$B$25,"")</x:f>
      </x:c>
      <x:c r="F191" s="159" t="str">
        <x:f>IF(A191&lt;=Simulador!$B$11,F190+D191,"")</x:f>
      </x:c>
      <x:c r="G191" s="159" t="str">
        <x:f>IF(A191&lt;=Simulador!$B$11,G190+E191,"")</x:f>
      </x:c>
      <x:c r="H191" s="159" t="str">
        <x:f>IF(A191&lt;=Simulador!$B$11,F191-G191,"")</x:f>
      </x:c>
      <x:c r="I191" s="159" t="str">
        <x:f>IF(A191&lt;=Simulador!$B$11,I190*(1+Simulador!$D$20),"")</x:f>
      </x:c>
      <x:c r="J191" s="159" t="str">
        <x:f>IF(A191&lt;=Simulador!$B$11,I191-Simulador!$B$6,"")</x:f>
      </x:c>
      <x:c r="K191" s="159" t="str">
        <x:f>IF(A191&lt;=Simulador!$B$11,(J191-MAX(J191,0)*Simulador!$B$12-Simulador!$B$14)-(H191-Simulador!$B$13),"")</x:f>
      </x:c>
    </x:row>
    <x:row r="192">
      <x:c r="A192" s="76" t="n">
        <x:f>A191+1</x:f>
        <x:v>188</x:v>
      </x:c>
      <x:c r="B192" s="159" t="str">
        <x:f>IF(A192&lt;=Simulador!$B$11,MAX(0,B191+D192-MIN(Simulador!$B$27,B191+D192)),"")</x:f>
      </x:c>
      <x:c r="C192" s="159" t="str">
        <x:f>IF(A192&lt;=Simulador!$B$11,MAX(0,C191+E192-MIN(Simulador!$B$27,C191+E192)),"")</x:f>
      </x:c>
      <x:c r="D192" s="159" t="str">
        <x:f>IF(A192&lt;=Simulador!$B$11,B191*Simulador!$B$25,"")</x:f>
      </x:c>
      <x:c r="E192" s="159" t="str">
        <x:f>IF(A192&lt;=Simulador!$B$11,C191*Simulador!$B$25,"")</x:f>
      </x:c>
      <x:c r="F192" s="159" t="str">
        <x:f>IF(A192&lt;=Simulador!$B$11,F191+D192,"")</x:f>
      </x:c>
      <x:c r="G192" s="159" t="str">
        <x:f>IF(A192&lt;=Simulador!$B$11,G191+E192,"")</x:f>
      </x:c>
      <x:c r="H192" s="159" t="str">
        <x:f>IF(A192&lt;=Simulador!$B$11,F192-G192,"")</x:f>
      </x:c>
      <x:c r="I192" s="159" t="str">
        <x:f>IF(A192&lt;=Simulador!$B$11,I191*(1+Simulador!$D$20),"")</x:f>
      </x:c>
      <x:c r="J192" s="159" t="str">
        <x:f>IF(A192&lt;=Simulador!$B$11,I192-Simulador!$B$6,"")</x:f>
      </x:c>
      <x:c r="K192" s="159" t="str">
        <x:f>IF(A192&lt;=Simulador!$B$11,(J192-MAX(J192,0)*Simulador!$B$12-Simulador!$B$14)-(H192-Simulador!$B$13),"")</x:f>
      </x:c>
    </x:row>
    <x:row r="193">
      <x:c r="A193" s="76" t="n">
        <x:f>A192+1</x:f>
        <x:v>189</x:v>
      </x:c>
      <x:c r="B193" s="159" t="str">
        <x:f>IF(A193&lt;=Simulador!$B$11,MAX(0,B192+D193-MIN(Simulador!$B$27,B192+D193)),"")</x:f>
      </x:c>
      <x:c r="C193" s="159" t="str">
        <x:f>IF(A193&lt;=Simulador!$B$11,MAX(0,C192+E193-MIN(Simulador!$B$27,C192+E193)),"")</x:f>
      </x:c>
      <x:c r="D193" s="159" t="str">
        <x:f>IF(A193&lt;=Simulador!$B$11,B192*Simulador!$B$25,"")</x:f>
      </x:c>
      <x:c r="E193" s="159" t="str">
        <x:f>IF(A193&lt;=Simulador!$B$11,C192*Simulador!$B$25,"")</x:f>
      </x:c>
      <x:c r="F193" s="159" t="str">
        <x:f>IF(A193&lt;=Simulador!$B$11,F192+D193,"")</x:f>
      </x:c>
      <x:c r="G193" s="159" t="str">
        <x:f>IF(A193&lt;=Simulador!$B$11,G192+E193,"")</x:f>
      </x:c>
      <x:c r="H193" s="159" t="str">
        <x:f>IF(A193&lt;=Simulador!$B$11,F193-G193,"")</x:f>
      </x:c>
      <x:c r="I193" s="159" t="str">
        <x:f>IF(A193&lt;=Simulador!$B$11,I192*(1+Simulador!$D$20),"")</x:f>
      </x:c>
      <x:c r="J193" s="159" t="str">
        <x:f>IF(A193&lt;=Simulador!$B$11,I193-Simulador!$B$6,"")</x:f>
      </x:c>
      <x:c r="K193" s="159" t="str">
        <x:f>IF(A193&lt;=Simulador!$B$11,(J193-MAX(J193,0)*Simulador!$B$12-Simulador!$B$14)-(H193-Simulador!$B$13),"")</x:f>
      </x:c>
    </x:row>
    <x:row r="194">
      <x:c r="A194" s="76" t="n">
        <x:f>A193+1</x:f>
        <x:v>190</x:v>
      </x:c>
      <x:c r="B194" s="159" t="str">
        <x:f>IF(A194&lt;=Simulador!$B$11,MAX(0,B193+D194-MIN(Simulador!$B$27,B193+D194)),"")</x:f>
      </x:c>
      <x:c r="C194" s="159" t="str">
        <x:f>IF(A194&lt;=Simulador!$B$11,MAX(0,C193+E194-MIN(Simulador!$B$27,C193+E194)),"")</x:f>
      </x:c>
      <x:c r="D194" s="159" t="str">
        <x:f>IF(A194&lt;=Simulador!$B$11,B193*Simulador!$B$25,"")</x:f>
      </x:c>
      <x:c r="E194" s="159" t="str">
        <x:f>IF(A194&lt;=Simulador!$B$11,C193*Simulador!$B$25,"")</x:f>
      </x:c>
      <x:c r="F194" s="159" t="str">
        <x:f>IF(A194&lt;=Simulador!$B$11,F193+D194,"")</x:f>
      </x:c>
      <x:c r="G194" s="159" t="str">
        <x:f>IF(A194&lt;=Simulador!$B$11,G193+E194,"")</x:f>
      </x:c>
      <x:c r="H194" s="159" t="str">
        <x:f>IF(A194&lt;=Simulador!$B$11,F194-G194,"")</x:f>
      </x:c>
      <x:c r="I194" s="159" t="str">
        <x:f>IF(A194&lt;=Simulador!$B$11,I193*(1+Simulador!$D$20),"")</x:f>
      </x:c>
      <x:c r="J194" s="159" t="str">
        <x:f>IF(A194&lt;=Simulador!$B$11,I194-Simulador!$B$6,"")</x:f>
      </x:c>
      <x:c r="K194" s="159" t="str">
        <x:f>IF(A194&lt;=Simulador!$B$11,(J194-MAX(J194,0)*Simulador!$B$12-Simulador!$B$14)-(H194-Simulador!$B$13),"")</x:f>
      </x:c>
    </x:row>
    <x:row r="195">
      <x:c r="A195" s="76" t="n">
        <x:f>A194+1</x:f>
        <x:v>191</x:v>
      </x:c>
      <x:c r="B195" s="159" t="str">
        <x:f>IF(A195&lt;=Simulador!$B$11,MAX(0,B194+D195-MIN(Simulador!$B$27,B194+D195)),"")</x:f>
      </x:c>
      <x:c r="C195" s="159" t="str">
        <x:f>IF(A195&lt;=Simulador!$B$11,MAX(0,C194+E195-MIN(Simulador!$B$27,C194+E195)),"")</x:f>
      </x:c>
      <x:c r="D195" s="159" t="str">
        <x:f>IF(A195&lt;=Simulador!$B$11,B194*Simulador!$B$25,"")</x:f>
      </x:c>
      <x:c r="E195" s="159" t="str">
        <x:f>IF(A195&lt;=Simulador!$B$11,C194*Simulador!$B$25,"")</x:f>
      </x:c>
      <x:c r="F195" s="159" t="str">
        <x:f>IF(A195&lt;=Simulador!$B$11,F194+D195,"")</x:f>
      </x:c>
      <x:c r="G195" s="159" t="str">
        <x:f>IF(A195&lt;=Simulador!$B$11,G194+E195,"")</x:f>
      </x:c>
      <x:c r="H195" s="159" t="str">
        <x:f>IF(A195&lt;=Simulador!$B$11,F195-G195,"")</x:f>
      </x:c>
      <x:c r="I195" s="159" t="str">
        <x:f>IF(A195&lt;=Simulador!$B$11,I194*(1+Simulador!$D$20),"")</x:f>
      </x:c>
      <x:c r="J195" s="159" t="str">
        <x:f>IF(A195&lt;=Simulador!$B$11,I195-Simulador!$B$6,"")</x:f>
      </x:c>
      <x:c r="K195" s="159" t="str">
        <x:f>IF(A195&lt;=Simulador!$B$11,(J195-MAX(J195,0)*Simulador!$B$12-Simulador!$B$14)-(H195-Simulador!$B$13),"")</x:f>
      </x:c>
    </x:row>
    <x:row r="196">
      <x:c r="A196" s="76" t="n">
        <x:f>A195+1</x:f>
        <x:v>192</x:v>
      </x:c>
      <x:c r="B196" s="159" t="str">
        <x:f>IF(A196&lt;=Simulador!$B$11,MAX(0,B195+D196-MIN(Simulador!$B$27,B195+D196)),"")</x:f>
      </x:c>
      <x:c r="C196" s="159" t="str">
        <x:f>IF(A196&lt;=Simulador!$B$11,MAX(0,C195+E196-MIN(Simulador!$B$27,C195+E196)),"")</x:f>
      </x:c>
      <x:c r="D196" s="159" t="str">
        <x:f>IF(A196&lt;=Simulador!$B$11,B195*Simulador!$B$25,"")</x:f>
      </x:c>
      <x:c r="E196" s="159" t="str">
        <x:f>IF(A196&lt;=Simulador!$B$11,C195*Simulador!$B$25,"")</x:f>
      </x:c>
      <x:c r="F196" s="159" t="str">
        <x:f>IF(A196&lt;=Simulador!$B$11,F195+D196,"")</x:f>
      </x:c>
      <x:c r="G196" s="159" t="str">
        <x:f>IF(A196&lt;=Simulador!$B$11,G195+E196,"")</x:f>
      </x:c>
      <x:c r="H196" s="159" t="str">
        <x:f>IF(A196&lt;=Simulador!$B$11,F196-G196,"")</x:f>
      </x:c>
      <x:c r="I196" s="159" t="str">
        <x:f>IF(A196&lt;=Simulador!$B$11,I195*(1+Simulador!$D$20),"")</x:f>
      </x:c>
      <x:c r="J196" s="159" t="str">
        <x:f>IF(A196&lt;=Simulador!$B$11,I196-Simulador!$B$6,"")</x:f>
      </x:c>
      <x:c r="K196" s="159" t="str">
        <x:f>IF(A196&lt;=Simulador!$B$11,(J196-MAX(J196,0)*Simulador!$B$12-Simulador!$B$14)-(H196-Simulador!$B$13),"")</x:f>
      </x:c>
    </x:row>
    <x:row r="197">
      <x:c r="A197" s="76" t="n">
        <x:f>A196+1</x:f>
        <x:v>193</x:v>
      </x:c>
      <x:c r="B197" s="159" t="str">
        <x:f>IF(A197&lt;=Simulador!$B$11,MAX(0,B196+D197-MIN(Simulador!$B$27,B196+D197)),"")</x:f>
      </x:c>
      <x:c r="C197" s="159" t="str">
        <x:f>IF(A197&lt;=Simulador!$B$11,MAX(0,C196+E197-MIN(Simulador!$B$27,C196+E197)),"")</x:f>
      </x:c>
      <x:c r="D197" s="159" t="str">
        <x:f>IF(A197&lt;=Simulador!$B$11,B196*Simulador!$B$25,"")</x:f>
      </x:c>
      <x:c r="E197" s="159" t="str">
        <x:f>IF(A197&lt;=Simulador!$B$11,C196*Simulador!$B$25,"")</x:f>
      </x:c>
      <x:c r="F197" s="159" t="str">
        <x:f>IF(A197&lt;=Simulador!$B$11,F196+D197,"")</x:f>
      </x:c>
      <x:c r="G197" s="159" t="str">
        <x:f>IF(A197&lt;=Simulador!$B$11,G196+E197,"")</x:f>
      </x:c>
      <x:c r="H197" s="159" t="str">
        <x:f>IF(A197&lt;=Simulador!$B$11,F197-G197,"")</x:f>
      </x:c>
      <x:c r="I197" s="159" t="str">
        <x:f>IF(A197&lt;=Simulador!$B$11,I196*(1+Simulador!$D$20),"")</x:f>
      </x:c>
      <x:c r="J197" s="159" t="str">
        <x:f>IF(A197&lt;=Simulador!$B$11,I197-Simulador!$B$6,"")</x:f>
      </x:c>
      <x:c r="K197" s="159" t="str">
        <x:f>IF(A197&lt;=Simulador!$B$11,(J197-MAX(J197,0)*Simulador!$B$12-Simulador!$B$14)-(H197-Simulador!$B$13),"")</x:f>
      </x:c>
    </x:row>
    <x:row r="198">
      <x:c r="A198" s="76" t="n">
        <x:f>A197+1</x:f>
        <x:v>194</x:v>
      </x:c>
      <x:c r="B198" s="159" t="str">
        <x:f>IF(A198&lt;=Simulador!$B$11,MAX(0,B197+D198-MIN(Simulador!$B$27,B197+D198)),"")</x:f>
      </x:c>
      <x:c r="C198" s="159" t="str">
        <x:f>IF(A198&lt;=Simulador!$B$11,MAX(0,C197+E198-MIN(Simulador!$B$27,C197+E198)),"")</x:f>
      </x:c>
      <x:c r="D198" s="159" t="str">
        <x:f>IF(A198&lt;=Simulador!$B$11,B197*Simulador!$B$25,"")</x:f>
      </x:c>
      <x:c r="E198" s="159" t="str">
        <x:f>IF(A198&lt;=Simulador!$B$11,C197*Simulador!$B$25,"")</x:f>
      </x:c>
      <x:c r="F198" s="159" t="str">
        <x:f>IF(A198&lt;=Simulador!$B$11,F197+D198,"")</x:f>
      </x:c>
      <x:c r="G198" s="159" t="str">
        <x:f>IF(A198&lt;=Simulador!$B$11,G197+E198,"")</x:f>
      </x:c>
      <x:c r="H198" s="159" t="str">
        <x:f>IF(A198&lt;=Simulador!$B$11,F198-G198,"")</x:f>
      </x:c>
      <x:c r="I198" s="159" t="str">
        <x:f>IF(A198&lt;=Simulador!$B$11,I197*(1+Simulador!$D$20),"")</x:f>
      </x:c>
      <x:c r="J198" s="159" t="str">
        <x:f>IF(A198&lt;=Simulador!$B$11,I198-Simulador!$B$6,"")</x:f>
      </x:c>
      <x:c r="K198" s="159" t="str">
        <x:f>IF(A198&lt;=Simulador!$B$11,(J198-MAX(J198,0)*Simulador!$B$12-Simulador!$B$14)-(H198-Simulador!$B$13),"")</x:f>
      </x:c>
    </x:row>
    <x:row r="199">
      <x:c r="A199" s="76" t="n">
        <x:f>A198+1</x:f>
        <x:v>195</x:v>
      </x:c>
      <x:c r="B199" s="159" t="str">
        <x:f>IF(A199&lt;=Simulador!$B$11,MAX(0,B198+D199-MIN(Simulador!$B$27,B198+D199)),"")</x:f>
      </x:c>
      <x:c r="C199" s="159" t="str">
        <x:f>IF(A199&lt;=Simulador!$B$11,MAX(0,C198+E199-MIN(Simulador!$B$27,C198+E199)),"")</x:f>
      </x:c>
      <x:c r="D199" s="159" t="str">
        <x:f>IF(A199&lt;=Simulador!$B$11,B198*Simulador!$B$25,"")</x:f>
      </x:c>
      <x:c r="E199" s="159" t="str">
        <x:f>IF(A199&lt;=Simulador!$B$11,C198*Simulador!$B$25,"")</x:f>
      </x:c>
      <x:c r="F199" s="159" t="str">
        <x:f>IF(A199&lt;=Simulador!$B$11,F198+D199,"")</x:f>
      </x:c>
      <x:c r="G199" s="159" t="str">
        <x:f>IF(A199&lt;=Simulador!$B$11,G198+E199,"")</x:f>
      </x:c>
      <x:c r="H199" s="159" t="str">
        <x:f>IF(A199&lt;=Simulador!$B$11,F199-G199,"")</x:f>
      </x:c>
      <x:c r="I199" s="159" t="str">
        <x:f>IF(A199&lt;=Simulador!$B$11,I198*(1+Simulador!$D$20),"")</x:f>
      </x:c>
      <x:c r="J199" s="159" t="str">
        <x:f>IF(A199&lt;=Simulador!$B$11,I199-Simulador!$B$6,"")</x:f>
      </x:c>
      <x:c r="K199" s="159" t="str">
        <x:f>IF(A199&lt;=Simulador!$B$11,(J199-MAX(J199,0)*Simulador!$B$12-Simulador!$B$14)-(H199-Simulador!$B$13),"")</x:f>
      </x:c>
    </x:row>
    <x:row r="200">
      <x:c r="A200" s="76" t="n">
        <x:f>A199+1</x:f>
        <x:v>196</x:v>
      </x:c>
      <x:c r="B200" s="159" t="str">
        <x:f>IF(A200&lt;=Simulador!$B$11,MAX(0,B199+D200-MIN(Simulador!$B$27,B199+D200)),"")</x:f>
      </x:c>
      <x:c r="C200" s="159" t="str">
        <x:f>IF(A200&lt;=Simulador!$B$11,MAX(0,C199+E200-MIN(Simulador!$B$27,C199+E200)),"")</x:f>
      </x:c>
      <x:c r="D200" s="159" t="str">
        <x:f>IF(A200&lt;=Simulador!$B$11,B199*Simulador!$B$25,"")</x:f>
      </x:c>
      <x:c r="E200" s="159" t="str">
        <x:f>IF(A200&lt;=Simulador!$B$11,C199*Simulador!$B$25,"")</x:f>
      </x:c>
      <x:c r="F200" s="159" t="str">
        <x:f>IF(A200&lt;=Simulador!$B$11,F199+D200,"")</x:f>
      </x:c>
      <x:c r="G200" s="159" t="str">
        <x:f>IF(A200&lt;=Simulador!$B$11,G199+E200,"")</x:f>
      </x:c>
      <x:c r="H200" s="159" t="str">
        <x:f>IF(A200&lt;=Simulador!$B$11,F200-G200,"")</x:f>
      </x:c>
      <x:c r="I200" s="159" t="str">
        <x:f>IF(A200&lt;=Simulador!$B$11,I199*(1+Simulador!$D$20),"")</x:f>
      </x:c>
      <x:c r="J200" s="159" t="str">
        <x:f>IF(A200&lt;=Simulador!$B$11,I200-Simulador!$B$6,"")</x:f>
      </x:c>
      <x:c r="K200" s="159" t="str">
        <x:f>IF(A200&lt;=Simulador!$B$11,(J200-MAX(J200,0)*Simulador!$B$12-Simulador!$B$14)-(H200-Simulador!$B$13),"")</x:f>
      </x:c>
    </x:row>
    <x:row r="201">
      <x:c r="A201" s="76" t="n">
        <x:f>A200+1</x:f>
        <x:v>197</x:v>
      </x:c>
      <x:c r="B201" s="159" t="str">
        <x:f>IF(A201&lt;=Simulador!$B$11,MAX(0,B200+D201-MIN(Simulador!$B$27,B200+D201)),"")</x:f>
      </x:c>
      <x:c r="C201" s="159" t="str">
        <x:f>IF(A201&lt;=Simulador!$B$11,MAX(0,C200+E201-MIN(Simulador!$B$27,C200+E201)),"")</x:f>
      </x:c>
      <x:c r="D201" s="159" t="str">
        <x:f>IF(A201&lt;=Simulador!$B$11,B200*Simulador!$B$25,"")</x:f>
      </x:c>
      <x:c r="E201" s="159" t="str">
        <x:f>IF(A201&lt;=Simulador!$B$11,C200*Simulador!$B$25,"")</x:f>
      </x:c>
      <x:c r="F201" s="159" t="str">
        <x:f>IF(A201&lt;=Simulador!$B$11,F200+D201,"")</x:f>
      </x:c>
      <x:c r="G201" s="159" t="str">
        <x:f>IF(A201&lt;=Simulador!$B$11,G200+E201,"")</x:f>
      </x:c>
      <x:c r="H201" s="159" t="str">
        <x:f>IF(A201&lt;=Simulador!$B$11,F201-G201,"")</x:f>
      </x:c>
      <x:c r="I201" s="159" t="str">
        <x:f>IF(A201&lt;=Simulador!$B$11,I200*(1+Simulador!$D$20),"")</x:f>
      </x:c>
      <x:c r="J201" s="159" t="str">
        <x:f>IF(A201&lt;=Simulador!$B$11,I201-Simulador!$B$6,"")</x:f>
      </x:c>
      <x:c r="K201" s="159" t="str">
        <x:f>IF(A201&lt;=Simulador!$B$11,(J201-MAX(J201,0)*Simulador!$B$12-Simulador!$B$14)-(H201-Simulador!$B$13),"")</x:f>
      </x:c>
    </x:row>
    <x:row r="202">
      <x:c r="A202" s="76" t="n">
        <x:f>A201+1</x:f>
        <x:v>198</x:v>
      </x:c>
      <x:c r="B202" s="159" t="str">
        <x:f>IF(A202&lt;=Simulador!$B$11,MAX(0,B201+D202-MIN(Simulador!$B$27,B201+D202)),"")</x:f>
      </x:c>
      <x:c r="C202" s="159" t="str">
        <x:f>IF(A202&lt;=Simulador!$B$11,MAX(0,C201+E202-MIN(Simulador!$B$27,C201+E202)),"")</x:f>
      </x:c>
      <x:c r="D202" s="159" t="str">
        <x:f>IF(A202&lt;=Simulador!$B$11,B201*Simulador!$B$25,"")</x:f>
      </x:c>
      <x:c r="E202" s="159" t="str">
        <x:f>IF(A202&lt;=Simulador!$B$11,C201*Simulador!$B$25,"")</x:f>
      </x:c>
      <x:c r="F202" s="159" t="str">
        <x:f>IF(A202&lt;=Simulador!$B$11,F201+D202,"")</x:f>
      </x:c>
      <x:c r="G202" s="159" t="str">
        <x:f>IF(A202&lt;=Simulador!$B$11,G201+E202,"")</x:f>
      </x:c>
      <x:c r="H202" s="159" t="str">
        <x:f>IF(A202&lt;=Simulador!$B$11,F202-G202,"")</x:f>
      </x:c>
      <x:c r="I202" s="159" t="str">
        <x:f>IF(A202&lt;=Simulador!$B$11,I201*(1+Simulador!$D$20),"")</x:f>
      </x:c>
      <x:c r="J202" s="159" t="str">
        <x:f>IF(A202&lt;=Simulador!$B$11,I202-Simulador!$B$6,"")</x:f>
      </x:c>
      <x:c r="K202" s="159" t="str">
        <x:f>IF(A202&lt;=Simulador!$B$11,(J202-MAX(J202,0)*Simulador!$B$12-Simulador!$B$14)-(H202-Simulador!$B$13),"")</x:f>
      </x:c>
    </x:row>
    <x:row r="203">
      <x:c r="A203" s="76" t="n">
        <x:f>A202+1</x:f>
        <x:v>199</x:v>
      </x:c>
      <x:c r="B203" s="159" t="str">
        <x:f>IF(A203&lt;=Simulador!$B$11,MAX(0,B202+D203-MIN(Simulador!$B$27,B202+D203)),"")</x:f>
      </x:c>
      <x:c r="C203" s="159" t="str">
        <x:f>IF(A203&lt;=Simulador!$B$11,MAX(0,C202+E203-MIN(Simulador!$B$27,C202+E203)),"")</x:f>
      </x:c>
      <x:c r="D203" s="159" t="str">
        <x:f>IF(A203&lt;=Simulador!$B$11,B202*Simulador!$B$25,"")</x:f>
      </x:c>
      <x:c r="E203" s="159" t="str">
        <x:f>IF(A203&lt;=Simulador!$B$11,C202*Simulador!$B$25,"")</x:f>
      </x:c>
      <x:c r="F203" s="159" t="str">
        <x:f>IF(A203&lt;=Simulador!$B$11,F202+D203,"")</x:f>
      </x:c>
      <x:c r="G203" s="159" t="str">
        <x:f>IF(A203&lt;=Simulador!$B$11,G202+E203,"")</x:f>
      </x:c>
      <x:c r="H203" s="159" t="str">
        <x:f>IF(A203&lt;=Simulador!$B$11,F203-G203,"")</x:f>
      </x:c>
      <x:c r="I203" s="159" t="str">
        <x:f>IF(A203&lt;=Simulador!$B$11,I202*(1+Simulador!$D$20),"")</x:f>
      </x:c>
      <x:c r="J203" s="159" t="str">
        <x:f>IF(A203&lt;=Simulador!$B$11,I203-Simulador!$B$6,"")</x:f>
      </x:c>
      <x:c r="K203" s="159" t="str">
        <x:f>IF(A203&lt;=Simulador!$B$11,(J203-MAX(J203,0)*Simulador!$B$12-Simulador!$B$14)-(H203-Simulador!$B$13),"")</x:f>
      </x:c>
    </x:row>
    <x:row r="204">
      <x:c r="A204" s="76" t="n">
        <x:f>A203+1</x:f>
        <x:v>200</x:v>
      </x:c>
      <x:c r="B204" s="159" t="str">
        <x:f>IF(A204&lt;=Simulador!$B$11,MAX(0,B203+D204-MIN(Simulador!$B$27,B203+D204)),"")</x:f>
      </x:c>
      <x:c r="C204" s="159" t="str">
        <x:f>IF(A204&lt;=Simulador!$B$11,MAX(0,C203+E204-MIN(Simulador!$B$27,C203+E204)),"")</x:f>
      </x:c>
      <x:c r="D204" s="159" t="str">
        <x:f>IF(A204&lt;=Simulador!$B$11,B203*Simulador!$B$25,"")</x:f>
      </x:c>
      <x:c r="E204" s="159" t="str">
        <x:f>IF(A204&lt;=Simulador!$B$11,C203*Simulador!$B$25,"")</x:f>
      </x:c>
      <x:c r="F204" s="159" t="str">
        <x:f>IF(A204&lt;=Simulador!$B$11,F203+D204,"")</x:f>
      </x:c>
      <x:c r="G204" s="159" t="str">
        <x:f>IF(A204&lt;=Simulador!$B$11,G203+E204,"")</x:f>
      </x:c>
      <x:c r="H204" s="159" t="str">
        <x:f>IF(A204&lt;=Simulador!$B$11,F204-G204,"")</x:f>
      </x:c>
      <x:c r="I204" s="159" t="str">
        <x:f>IF(A204&lt;=Simulador!$B$11,I203*(1+Simulador!$D$20),"")</x:f>
      </x:c>
      <x:c r="J204" s="159" t="str">
        <x:f>IF(A204&lt;=Simulador!$B$11,I204-Simulador!$B$6,"")</x:f>
      </x:c>
      <x:c r="K204" s="159" t="str">
        <x:f>IF(A204&lt;=Simulador!$B$11,(J204-MAX(J204,0)*Simulador!$B$12-Simulador!$B$14)-(H204-Simulador!$B$13),"")</x:f>
      </x:c>
    </x:row>
    <x:row r="205">
      <x:c r="A205" s="76" t="n">
        <x:f>A204+1</x:f>
        <x:v>201</x:v>
      </x:c>
      <x:c r="B205" s="159" t="str">
        <x:f>IF(A205&lt;=Simulador!$B$11,MAX(0,B204+D205-MIN(Simulador!$B$27,B204+D205)),"")</x:f>
      </x:c>
      <x:c r="C205" s="159" t="str">
        <x:f>IF(A205&lt;=Simulador!$B$11,MAX(0,C204+E205-MIN(Simulador!$B$27,C204+E205)),"")</x:f>
      </x:c>
      <x:c r="D205" s="159" t="str">
        <x:f>IF(A205&lt;=Simulador!$B$11,B204*Simulador!$B$25,"")</x:f>
      </x:c>
      <x:c r="E205" s="159" t="str">
        <x:f>IF(A205&lt;=Simulador!$B$11,C204*Simulador!$B$25,"")</x:f>
      </x:c>
      <x:c r="F205" s="159" t="str">
        <x:f>IF(A205&lt;=Simulador!$B$11,F204+D205,"")</x:f>
      </x:c>
      <x:c r="G205" s="159" t="str">
        <x:f>IF(A205&lt;=Simulador!$B$11,G204+E205,"")</x:f>
      </x:c>
      <x:c r="H205" s="159" t="str">
        <x:f>IF(A205&lt;=Simulador!$B$11,F205-G205,"")</x:f>
      </x:c>
      <x:c r="I205" s="159" t="str">
        <x:f>IF(A205&lt;=Simulador!$B$11,I204*(1+Simulador!$D$20),"")</x:f>
      </x:c>
      <x:c r="J205" s="159" t="str">
        <x:f>IF(A205&lt;=Simulador!$B$11,I205-Simulador!$B$6,"")</x:f>
      </x:c>
      <x:c r="K205" s="159" t="str">
        <x:f>IF(A205&lt;=Simulador!$B$11,(J205-MAX(J205,0)*Simulador!$B$12-Simulador!$B$14)-(H205-Simulador!$B$13),"")</x:f>
      </x:c>
    </x:row>
    <x:row r="206">
      <x:c r="A206" s="76" t="n">
        <x:f>A205+1</x:f>
        <x:v>202</x:v>
      </x:c>
      <x:c r="B206" s="159" t="str">
        <x:f>IF(A206&lt;=Simulador!$B$11,MAX(0,B205+D206-MIN(Simulador!$B$27,B205+D206)),"")</x:f>
      </x:c>
      <x:c r="C206" s="159" t="str">
        <x:f>IF(A206&lt;=Simulador!$B$11,MAX(0,C205+E206-MIN(Simulador!$B$27,C205+E206)),"")</x:f>
      </x:c>
      <x:c r="D206" s="159" t="str">
        <x:f>IF(A206&lt;=Simulador!$B$11,B205*Simulador!$B$25,"")</x:f>
      </x:c>
      <x:c r="E206" s="159" t="str">
        <x:f>IF(A206&lt;=Simulador!$B$11,C205*Simulador!$B$25,"")</x:f>
      </x:c>
      <x:c r="F206" s="159" t="str">
        <x:f>IF(A206&lt;=Simulador!$B$11,F205+D206,"")</x:f>
      </x:c>
      <x:c r="G206" s="159" t="str">
        <x:f>IF(A206&lt;=Simulador!$B$11,G205+E206,"")</x:f>
      </x:c>
      <x:c r="H206" s="159" t="str">
        <x:f>IF(A206&lt;=Simulador!$B$11,F206-G206,"")</x:f>
      </x:c>
      <x:c r="I206" s="159" t="str">
        <x:f>IF(A206&lt;=Simulador!$B$11,I205*(1+Simulador!$D$20),"")</x:f>
      </x:c>
      <x:c r="J206" s="159" t="str">
        <x:f>IF(A206&lt;=Simulador!$B$11,I206-Simulador!$B$6,"")</x:f>
      </x:c>
      <x:c r="K206" s="159" t="str">
        <x:f>IF(A206&lt;=Simulador!$B$11,(J206-MAX(J206,0)*Simulador!$B$12-Simulador!$B$14)-(H206-Simulador!$B$13),"")</x:f>
      </x:c>
    </x:row>
    <x:row r="207">
      <x:c r="A207" s="76" t="n">
        <x:f>A206+1</x:f>
        <x:v>203</x:v>
      </x:c>
      <x:c r="B207" s="159" t="str">
        <x:f>IF(A207&lt;=Simulador!$B$11,MAX(0,B206+D207-MIN(Simulador!$B$27,B206+D207)),"")</x:f>
      </x:c>
      <x:c r="C207" s="159" t="str">
        <x:f>IF(A207&lt;=Simulador!$B$11,MAX(0,C206+E207-MIN(Simulador!$B$27,C206+E207)),"")</x:f>
      </x:c>
      <x:c r="D207" s="159" t="str">
        <x:f>IF(A207&lt;=Simulador!$B$11,B206*Simulador!$B$25,"")</x:f>
      </x:c>
      <x:c r="E207" s="159" t="str">
        <x:f>IF(A207&lt;=Simulador!$B$11,C206*Simulador!$B$25,"")</x:f>
      </x:c>
      <x:c r="F207" s="159" t="str">
        <x:f>IF(A207&lt;=Simulador!$B$11,F206+D207,"")</x:f>
      </x:c>
      <x:c r="G207" s="159" t="str">
        <x:f>IF(A207&lt;=Simulador!$B$11,G206+E207,"")</x:f>
      </x:c>
      <x:c r="H207" s="159" t="str">
        <x:f>IF(A207&lt;=Simulador!$B$11,F207-G207,"")</x:f>
      </x:c>
      <x:c r="I207" s="159" t="str">
        <x:f>IF(A207&lt;=Simulador!$B$11,I206*(1+Simulador!$D$20),"")</x:f>
      </x:c>
      <x:c r="J207" s="159" t="str">
        <x:f>IF(A207&lt;=Simulador!$B$11,I207-Simulador!$B$6,"")</x:f>
      </x:c>
      <x:c r="K207" s="159" t="str">
        <x:f>IF(A207&lt;=Simulador!$B$11,(J207-MAX(J207,0)*Simulador!$B$12-Simulador!$B$14)-(H207-Simulador!$B$13),"")</x:f>
      </x:c>
    </x:row>
    <x:row r="208">
      <x:c r="A208" s="76" t="n">
        <x:f>A207+1</x:f>
        <x:v>204</x:v>
      </x:c>
      <x:c r="B208" s="159" t="str">
        <x:f>IF(A208&lt;=Simulador!$B$11,MAX(0,B207+D208-MIN(Simulador!$B$27,B207+D208)),"")</x:f>
      </x:c>
      <x:c r="C208" s="159" t="str">
        <x:f>IF(A208&lt;=Simulador!$B$11,MAX(0,C207+E208-MIN(Simulador!$B$27,C207+E208)),"")</x:f>
      </x:c>
      <x:c r="D208" s="159" t="str">
        <x:f>IF(A208&lt;=Simulador!$B$11,B207*Simulador!$B$25,"")</x:f>
      </x:c>
      <x:c r="E208" s="159" t="str">
        <x:f>IF(A208&lt;=Simulador!$B$11,C207*Simulador!$B$25,"")</x:f>
      </x:c>
      <x:c r="F208" s="159" t="str">
        <x:f>IF(A208&lt;=Simulador!$B$11,F207+D208,"")</x:f>
      </x:c>
      <x:c r="G208" s="159" t="str">
        <x:f>IF(A208&lt;=Simulador!$B$11,G207+E208,"")</x:f>
      </x:c>
      <x:c r="H208" s="159" t="str">
        <x:f>IF(A208&lt;=Simulador!$B$11,F208-G208,"")</x:f>
      </x:c>
      <x:c r="I208" s="159" t="str">
        <x:f>IF(A208&lt;=Simulador!$B$11,I207*(1+Simulador!$D$20),"")</x:f>
      </x:c>
      <x:c r="J208" s="159" t="str">
        <x:f>IF(A208&lt;=Simulador!$B$11,I208-Simulador!$B$6,"")</x:f>
      </x:c>
      <x:c r="K208" s="159" t="str">
        <x:f>IF(A208&lt;=Simulador!$B$11,(J208-MAX(J208,0)*Simulador!$B$12-Simulador!$B$14)-(H208-Simulador!$B$13),"")</x:f>
      </x:c>
    </x:row>
    <x:row r="209">
      <x:c r="A209" s="76" t="n">
        <x:f>A208+1</x:f>
        <x:v>205</x:v>
      </x:c>
      <x:c r="B209" s="159" t="str">
        <x:f>IF(A209&lt;=Simulador!$B$11,MAX(0,B208+D209-MIN(Simulador!$B$27,B208+D209)),"")</x:f>
      </x:c>
      <x:c r="C209" s="159" t="str">
        <x:f>IF(A209&lt;=Simulador!$B$11,MAX(0,C208+E209-MIN(Simulador!$B$27,C208+E209)),"")</x:f>
      </x:c>
      <x:c r="D209" s="159" t="str">
        <x:f>IF(A209&lt;=Simulador!$B$11,B208*Simulador!$B$25,"")</x:f>
      </x:c>
      <x:c r="E209" s="159" t="str">
        <x:f>IF(A209&lt;=Simulador!$B$11,C208*Simulador!$B$25,"")</x:f>
      </x:c>
      <x:c r="F209" s="159" t="str">
        <x:f>IF(A209&lt;=Simulador!$B$11,F208+D209,"")</x:f>
      </x:c>
      <x:c r="G209" s="159" t="str">
        <x:f>IF(A209&lt;=Simulador!$B$11,G208+E209,"")</x:f>
      </x:c>
      <x:c r="H209" s="159" t="str">
        <x:f>IF(A209&lt;=Simulador!$B$11,F209-G209,"")</x:f>
      </x:c>
      <x:c r="I209" s="159" t="str">
        <x:f>IF(A209&lt;=Simulador!$B$11,I208*(1+Simulador!$D$20),"")</x:f>
      </x:c>
      <x:c r="J209" s="159" t="str">
        <x:f>IF(A209&lt;=Simulador!$B$11,I209-Simulador!$B$6,"")</x:f>
      </x:c>
      <x:c r="K209" s="159" t="str">
        <x:f>IF(A209&lt;=Simulador!$B$11,(J209-MAX(J209,0)*Simulador!$B$12-Simulador!$B$14)-(H209-Simulador!$B$13),"")</x:f>
      </x:c>
    </x:row>
    <x:row r="210">
      <x:c r="A210" s="76" t="n">
        <x:f>A209+1</x:f>
        <x:v>206</x:v>
      </x:c>
      <x:c r="B210" s="159" t="str">
        <x:f>IF(A210&lt;=Simulador!$B$11,MAX(0,B209+D210-MIN(Simulador!$B$27,B209+D210)),"")</x:f>
      </x:c>
      <x:c r="C210" s="159" t="str">
        <x:f>IF(A210&lt;=Simulador!$B$11,MAX(0,C209+E210-MIN(Simulador!$B$27,C209+E210)),"")</x:f>
      </x:c>
      <x:c r="D210" s="159" t="str">
        <x:f>IF(A210&lt;=Simulador!$B$11,B209*Simulador!$B$25,"")</x:f>
      </x:c>
      <x:c r="E210" s="159" t="str">
        <x:f>IF(A210&lt;=Simulador!$B$11,C209*Simulador!$B$25,"")</x:f>
      </x:c>
      <x:c r="F210" s="159" t="str">
        <x:f>IF(A210&lt;=Simulador!$B$11,F209+D210,"")</x:f>
      </x:c>
      <x:c r="G210" s="159" t="str">
        <x:f>IF(A210&lt;=Simulador!$B$11,G209+E210,"")</x:f>
      </x:c>
      <x:c r="H210" s="159" t="str">
        <x:f>IF(A210&lt;=Simulador!$B$11,F210-G210,"")</x:f>
      </x:c>
      <x:c r="I210" s="159" t="str">
        <x:f>IF(A210&lt;=Simulador!$B$11,I209*(1+Simulador!$D$20),"")</x:f>
      </x:c>
      <x:c r="J210" s="159" t="str">
        <x:f>IF(A210&lt;=Simulador!$B$11,I210-Simulador!$B$6,"")</x:f>
      </x:c>
      <x:c r="K210" s="159" t="str">
        <x:f>IF(A210&lt;=Simulador!$B$11,(J210-MAX(J210,0)*Simulador!$B$12-Simulador!$B$14)-(H210-Simulador!$B$13),"")</x:f>
      </x:c>
    </x:row>
    <x:row r="211">
      <x:c r="A211" s="76" t="n">
        <x:f>A210+1</x:f>
        <x:v>207</x:v>
      </x:c>
      <x:c r="B211" s="159" t="str">
        <x:f>IF(A211&lt;=Simulador!$B$11,MAX(0,B210+D211-MIN(Simulador!$B$27,B210+D211)),"")</x:f>
      </x:c>
      <x:c r="C211" s="159" t="str">
        <x:f>IF(A211&lt;=Simulador!$B$11,MAX(0,C210+E211-MIN(Simulador!$B$27,C210+E211)),"")</x:f>
      </x:c>
      <x:c r="D211" s="159" t="str">
        <x:f>IF(A211&lt;=Simulador!$B$11,B210*Simulador!$B$25,"")</x:f>
      </x:c>
      <x:c r="E211" s="159" t="str">
        <x:f>IF(A211&lt;=Simulador!$B$11,C210*Simulador!$B$25,"")</x:f>
      </x:c>
      <x:c r="F211" s="159" t="str">
        <x:f>IF(A211&lt;=Simulador!$B$11,F210+D211,"")</x:f>
      </x:c>
      <x:c r="G211" s="159" t="str">
        <x:f>IF(A211&lt;=Simulador!$B$11,G210+E211,"")</x:f>
      </x:c>
      <x:c r="H211" s="159" t="str">
        <x:f>IF(A211&lt;=Simulador!$B$11,F211-G211,"")</x:f>
      </x:c>
      <x:c r="I211" s="159" t="str">
        <x:f>IF(A211&lt;=Simulador!$B$11,I210*(1+Simulador!$D$20),"")</x:f>
      </x:c>
      <x:c r="J211" s="159" t="str">
        <x:f>IF(A211&lt;=Simulador!$B$11,I211-Simulador!$B$6,"")</x:f>
      </x:c>
      <x:c r="K211" s="159" t="str">
        <x:f>IF(A211&lt;=Simulador!$B$11,(J211-MAX(J211,0)*Simulador!$B$12-Simulador!$B$14)-(H211-Simulador!$B$13),"")</x:f>
      </x:c>
    </x:row>
    <x:row r="212">
      <x:c r="A212" s="76" t="n">
        <x:f>A211+1</x:f>
        <x:v>208</x:v>
      </x:c>
      <x:c r="B212" s="159" t="str">
        <x:f>IF(A212&lt;=Simulador!$B$11,MAX(0,B211+D212-MIN(Simulador!$B$27,B211+D212)),"")</x:f>
      </x:c>
      <x:c r="C212" s="159" t="str">
        <x:f>IF(A212&lt;=Simulador!$B$11,MAX(0,C211+E212-MIN(Simulador!$B$27,C211+E212)),"")</x:f>
      </x:c>
      <x:c r="D212" s="159" t="str">
        <x:f>IF(A212&lt;=Simulador!$B$11,B211*Simulador!$B$25,"")</x:f>
      </x:c>
      <x:c r="E212" s="159" t="str">
        <x:f>IF(A212&lt;=Simulador!$B$11,C211*Simulador!$B$25,"")</x:f>
      </x:c>
      <x:c r="F212" s="159" t="str">
        <x:f>IF(A212&lt;=Simulador!$B$11,F211+D212,"")</x:f>
      </x:c>
      <x:c r="G212" s="159" t="str">
        <x:f>IF(A212&lt;=Simulador!$B$11,G211+E212,"")</x:f>
      </x:c>
      <x:c r="H212" s="159" t="str">
        <x:f>IF(A212&lt;=Simulador!$B$11,F212-G212,"")</x:f>
      </x:c>
      <x:c r="I212" s="159" t="str">
        <x:f>IF(A212&lt;=Simulador!$B$11,I211*(1+Simulador!$D$20),"")</x:f>
      </x:c>
      <x:c r="J212" s="159" t="str">
        <x:f>IF(A212&lt;=Simulador!$B$11,I212-Simulador!$B$6,"")</x:f>
      </x:c>
      <x:c r="K212" s="159" t="str">
        <x:f>IF(A212&lt;=Simulador!$B$11,(J212-MAX(J212,0)*Simulador!$B$12-Simulador!$B$14)-(H212-Simulador!$B$13),"")</x:f>
      </x:c>
    </x:row>
    <x:row r="213">
      <x:c r="A213" s="76" t="n">
        <x:f>A212+1</x:f>
        <x:v>209</x:v>
      </x:c>
      <x:c r="B213" s="159" t="str">
        <x:f>IF(A213&lt;=Simulador!$B$11,MAX(0,B212+D213-MIN(Simulador!$B$27,B212+D213)),"")</x:f>
      </x:c>
      <x:c r="C213" s="159" t="str">
        <x:f>IF(A213&lt;=Simulador!$B$11,MAX(0,C212+E213-MIN(Simulador!$B$27,C212+E213)),"")</x:f>
      </x:c>
      <x:c r="D213" s="159" t="str">
        <x:f>IF(A213&lt;=Simulador!$B$11,B212*Simulador!$B$25,"")</x:f>
      </x:c>
      <x:c r="E213" s="159" t="str">
        <x:f>IF(A213&lt;=Simulador!$B$11,C212*Simulador!$B$25,"")</x:f>
      </x:c>
      <x:c r="F213" s="159" t="str">
        <x:f>IF(A213&lt;=Simulador!$B$11,F212+D213,"")</x:f>
      </x:c>
      <x:c r="G213" s="159" t="str">
        <x:f>IF(A213&lt;=Simulador!$B$11,G212+E213,"")</x:f>
      </x:c>
      <x:c r="H213" s="159" t="str">
        <x:f>IF(A213&lt;=Simulador!$B$11,F213-G213,"")</x:f>
      </x:c>
      <x:c r="I213" s="159" t="str">
        <x:f>IF(A213&lt;=Simulador!$B$11,I212*(1+Simulador!$D$20),"")</x:f>
      </x:c>
      <x:c r="J213" s="159" t="str">
        <x:f>IF(A213&lt;=Simulador!$B$11,I213-Simulador!$B$6,"")</x:f>
      </x:c>
      <x:c r="K213" s="159" t="str">
        <x:f>IF(A213&lt;=Simulador!$B$11,(J213-MAX(J213,0)*Simulador!$B$12-Simulador!$B$14)-(H213-Simulador!$B$13),"")</x:f>
      </x:c>
    </x:row>
    <x:row r="214">
      <x:c r="A214" s="76" t="n">
        <x:f>A213+1</x:f>
        <x:v>210</x:v>
      </x:c>
      <x:c r="B214" s="159" t="str">
        <x:f>IF(A214&lt;=Simulador!$B$11,MAX(0,B213+D214-MIN(Simulador!$B$27,B213+D214)),"")</x:f>
      </x:c>
      <x:c r="C214" s="159" t="str">
        <x:f>IF(A214&lt;=Simulador!$B$11,MAX(0,C213+E214-MIN(Simulador!$B$27,C213+E214)),"")</x:f>
      </x:c>
      <x:c r="D214" s="159" t="str">
        <x:f>IF(A214&lt;=Simulador!$B$11,B213*Simulador!$B$25,"")</x:f>
      </x:c>
      <x:c r="E214" s="159" t="str">
        <x:f>IF(A214&lt;=Simulador!$B$11,C213*Simulador!$B$25,"")</x:f>
      </x:c>
      <x:c r="F214" s="159" t="str">
        <x:f>IF(A214&lt;=Simulador!$B$11,F213+D214,"")</x:f>
      </x:c>
      <x:c r="G214" s="159" t="str">
        <x:f>IF(A214&lt;=Simulador!$B$11,G213+E214,"")</x:f>
      </x:c>
      <x:c r="H214" s="159" t="str">
        <x:f>IF(A214&lt;=Simulador!$B$11,F214-G214,"")</x:f>
      </x:c>
      <x:c r="I214" s="159" t="str">
        <x:f>IF(A214&lt;=Simulador!$B$11,I213*(1+Simulador!$D$20),"")</x:f>
      </x:c>
      <x:c r="J214" s="159" t="str">
        <x:f>IF(A214&lt;=Simulador!$B$11,I214-Simulador!$B$6,"")</x:f>
      </x:c>
      <x:c r="K214" s="159" t="str">
        <x:f>IF(A214&lt;=Simulador!$B$11,(J214-MAX(J214,0)*Simulador!$B$12-Simulador!$B$14)-(H214-Simulador!$B$13),"")</x:f>
      </x:c>
    </x:row>
    <x:row r="215">
      <x:c r="A215" s="76" t="n">
        <x:f>A214+1</x:f>
        <x:v>211</x:v>
      </x:c>
      <x:c r="B215" s="159" t="str">
        <x:f>IF(A215&lt;=Simulador!$B$11,MAX(0,B214+D215-MIN(Simulador!$B$27,B214+D215)),"")</x:f>
      </x:c>
      <x:c r="C215" s="159" t="str">
        <x:f>IF(A215&lt;=Simulador!$B$11,MAX(0,C214+E215-MIN(Simulador!$B$27,C214+E215)),"")</x:f>
      </x:c>
      <x:c r="D215" s="159" t="str">
        <x:f>IF(A215&lt;=Simulador!$B$11,B214*Simulador!$B$25,"")</x:f>
      </x:c>
      <x:c r="E215" s="159" t="str">
        <x:f>IF(A215&lt;=Simulador!$B$11,C214*Simulador!$B$25,"")</x:f>
      </x:c>
      <x:c r="F215" s="159" t="str">
        <x:f>IF(A215&lt;=Simulador!$B$11,F214+D215,"")</x:f>
      </x:c>
      <x:c r="G215" s="159" t="str">
        <x:f>IF(A215&lt;=Simulador!$B$11,G214+E215,"")</x:f>
      </x:c>
      <x:c r="H215" s="159" t="str">
        <x:f>IF(A215&lt;=Simulador!$B$11,F215-G215,"")</x:f>
      </x:c>
      <x:c r="I215" s="159" t="str">
        <x:f>IF(A215&lt;=Simulador!$B$11,I214*(1+Simulador!$D$20),"")</x:f>
      </x:c>
      <x:c r="J215" s="159" t="str">
        <x:f>IF(A215&lt;=Simulador!$B$11,I215-Simulador!$B$6,"")</x:f>
      </x:c>
      <x:c r="K215" s="159" t="str">
        <x:f>IF(A215&lt;=Simulador!$B$11,(J215-MAX(J215,0)*Simulador!$B$12-Simulador!$B$14)-(H215-Simulador!$B$13),"")</x:f>
      </x:c>
    </x:row>
    <x:row r="216">
      <x:c r="A216" s="76" t="n">
        <x:f>A215+1</x:f>
        <x:v>212</x:v>
      </x:c>
      <x:c r="B216" s="159" t="str">
        <x:f>IF(A216&lt;=Simulador!$B$11,MAX(0,B215+D216-MIN(Simulador!$B$27,B215+D216)),"")</x:f>
      </x:c>
      <x:c r="C216" s="159" t="str">
        <x:f>IF(A216&lt;=Simulador!$B$11,MAX(0,C215+E216-MIN(Simulador!$B$27,C215+E216)),"")</x:f>
      </x:c>
      <x:c r="D216" s="159" t="str">
        <x:f>IF(A216&lt;=Simulador!$B$11,B215*Simulador!$B$25,"")</x:f>
      </x:c>
      <x:c r="E216" s="159" t="str">
        <x:f>IF(A216&lt;=Simulador!$B$11,C215*Simulador!$B$25,"")</x:f>
      </x:c>
      <x:c r="F216" s="159" t="str">
        <x:f>IF(A216&lt;=Simulador!$B$11,F215+D216,"")</x:f>
      </x:c>
      <x:c r="G216" s="159" t="str">
        <x:f>IF(A216&lt;=Simulador!$B$11,G215+E216,"")</x:f>
      </x:c>
      <x:c r="H216" s="159" t="str">
        <x:f>IF(A216&lt;=Simulador!$B$11,F216-G216,"")</x:f>
      </x:c>
      <x:c r="I216" s="159" t="str">
        <x:f>IF(A216&lt;=Simulador!$B$11,I215*(1+Simulador!$D$20),"")</x:f>
      </x:c>
      <x:c r="J216" s="159" t="str">
        <x:f>IF(A216&lt;=Simulador!$B$11,I216-Simulador!$B$6,"")</x:f>
      </x:c>
      <x:c r="K216" s="159" t="str">
        <x:f>IF(A216&lt;=Simulador!$B$11,(J216-MAX(J216,0)*Simulador!$B$12-Simulador!$B$14)-(H216-Simulador!$B$13),"")</x:f>
      </x:c>
    </x:row>
    <x:row r="217">
      <x:c r="A217" s="76" t="n">
        <x:f>A216+1</x:f>
        <x:v>213</x:v>
      </x:c>
      <x:c r="B217" s="159" t="str">
        <x:f>IF(A217&lt;=Simulador!$B$11,MAX(0,B216+D217-MIN(Simulador!$B$27,B216+D217)),"")</x:f>
      </x:c>
      <x:c r="C217" s="159" t="str">
        <x:f>IF(A217&lt;=Simulador!$B$11,MAX(0,C216+E217-MIN(Simulador!$B$27,C216+E217)),"")</x:f>
      </x:c>
      <x:c r="D217" s="159" t="str">
        <x:f>IF(A217&lt;=Simulador!$B$11,B216*Simulador!$B$25,"")</x:f>
      </x:c>
      <x:c r="E217" s="159" t="str">
        <x:f>IF(A217&lt;=Simulador!$B$11,C216*Simulador!$B$25,"")</x:f>
      </x:c>
      <x:c r="F217" s="159" t="str">
        <x:f>IF(A217&lt;=Simulador!$B$11,F216+D217,"")</x:f>
      </x:c>
      <x:c r="G217" s="159" t="str">
        <x:f>IF(A217&lt;=Simulador!$B$11,G216+E217,"")</x:f>
      </x:c>
      <x:c r="H217" s="159" t="str">
        <x:f>IF(A217&lt;=Simulador!$B$11,F217-G217,"")</x:f>
      </x:c>
      <x:c r="I217" s="159" t="str">
        <x:f>IF(A217&lt;=Simulador!$B$11,I216*(1+Simulador!$D$20),"")</x:f>
      </x:c>
      <x:c r="J217" s="159" t="str">
        <x:f>IF(A217&lt;=Simulador!$B$11,I217-Simulador!$B$6,"")</x:f>
      </x:c>
      <x:c r="K217" s="159" t="str">
        <x:f>IF(A217&lt;=Simulador!$B$11,(J217-MAX(J217,0)*Simulador!$B$12-Simulador!$B$14)-(H217-Simulador!$B$13),"")</x:f>
      </x:c>
    </x:row>
    <x:row r="218">
      <x:c r="A218" s="76" t="n">
        <x:f>A217+1</x:f>
        <x:v>214</x:v>
      </x:c>
      <x:c r="B218" s="159" t="str">
        <x:f>IF(A218&lt;=Simulador!$B$11,MAX(0,B217+D218-MIN(Simulador!$B$27,B217+D218)),"")</x:f>
      </x:c>
      <x:c r="C218" s="159" t="str">
        <x:f>IF(A218&lt;=Simulador!$B$11,MAX(0,C217+E218-MIN(Simulador!$B$27,C217+E218)),"")</x:f>
      </x:c>
      <x:c r="D218" s="159" t="str">
        <x:f>IF(A218&lt;=Simulador!$B$11,B217*Simulador!$B$25,"")</x:f>
      </x:c>
      <x:c r="E218" s="159" t="str">
        <x:f>IF(A218&lt;=Simulador!$B$11,C217*Simulador!$B$25,"")</x:f>
      </x:c>
      <x:c r="F218" s="159" t="str">
        <x:f>IF(A218&lt;=Simulador!$B$11,F217+D218,"")</x:f>
      </x:c>
      <x:c r="G218" s="159" t="str">
        <x:f>IF(A218&lt;=Simulador!$B$11,G217+E218,"")</x:f>
      </x:c>
      <x:c r="H218" s="159" t="str">
        <x:f>IF(A218&lt;=Simulador!$B$11,F218-G218,"")</x:f>
      </x:c>
      <x:c r="I218" s="159" t="str">
        <x:f>IF(A218&lt;=Simulador!$B$11,I217*(1+Simulador!$D$20),"")</x:f>
      </x:c>
      <x:c r="J218" s="159" t="str">
        <x:f>IF(A218&lt;=Simulador!$B$11,I218-Simulador!$B$6,"")</x:f>
      </x:c>
      <x:c r="K218" s="159" t="str">
        <x:f>IF(A218&lt;=Simulador!$B$11,(J218-MAX(J218,0)*Simulador!$B$12-Simulador!$B$14)-(H218-Simulador!$B$13),"")</x:f>
      </x:c>
    </x:row>
    <x:row r="219">
      <x:c r="A219" s="76" t="n">
        <x:f>A218+1</x:f>
        <x:v>215</x:v>
      </x:c>
      <x:c r="B219" s="159" t="str">
        <x:f>IF(A219&lt;=Simulador!$B$11,MAX(0,B218+D219-MIN(Simulador!$B$27,B218+D219)),"")</x:f>
      </x:c>
      <x:c r="C219" s="159" t="str">
        <x:f>IF(A219&lt;=Simulador!$B$11,MAX(0,C218+E219-MIN(Simulador!$B$27,C218+E219)),"")</x:f>
      </x:c>
      <x:c r="D219" s="159" t="str">
        <x:f>IF(A219&lt;=Simulador!$B$11,B218*Simulador!$B$25,"")</x:f>
      </x:c>
      <x:c r="E219" s="159" t="str">
        <x:f>IF(A219&lt;=Simulador!$B$11,C218*Simulador!$B$25,"")</x:f>
      </x:c>
      <x:c r="F219" s="159" t="str">
        <x:f>IF(A219&lt;=Simulador!$B$11,F218+D219,"")</x:f>
      </x:c>
      <x:c r="G219" s="159" t="str">
        <x:f>IF(A219&lt;=Simulador!$B$11,G218+E219,"")</x:f>
      </x:c>
      <x:c r="H219" s="159" t="str">
        <x:f>IF(A219&lt;=Simulador!$B$11,F219-G219,"")</x:f>
      </x:c>
      <x:c r="I219" s="159" t="str">
        <x:f>IF(A219&lt;=Simulador!$B$11,I218*(1+Simulador!$D$20),"")</x:f>
      </x:c>
      <x:c r="J219" s="159" t="str">
        <x:f>IF(A219&lt;=Simulador!$B$11,I219-Simulador!$B$6,"")</x:f>
      </x:c>
      <x:c r="K219" s="159" t="str">
        <x:f>IF(A219&lt;=Simulador!$B$11,(J219-MAX(J219,0)*Simulador!$B$12-Simulador!$B$14)-(H219-Simulador!$B$13),"")</x:f>
      </x:c>
    </x:row>
    <x:row r="220">
      <x:c r="A220" s="76" t="n">
        <x:f>A219+1</x:f>
        <x:v>216</x:v>
      </x:c>
      <x:c r="B220" s="159" t="str">
        <x:f>IF(A220&lt;=Simulador!$B$11,MAX(0,B219+D220-MIN(Simulador!$B$27,B219+D220)),"")</x:f>
      </x:c>
      <x:c r="C220" s="159" t="str">
        <x:f>IF(A220&lt;=Simulador!$B$11,MAX(0,C219+E220-MIN(Simulador!$B$27,C219+E220)),"")</x:f>
      </x:c>
      <x:c r="D220" s="159" t="str">
        <x:f>IF(A220&lt;=Simulador!$B$11,B219*Simulador!$B$25,"")</x:f>
      </x:c>
      <x:c r="E220" s="159" t="str">
        <x:f>IF(A220&lt;=Simulador!$B$11,C219*Simulador!$B$25,"")</x:f>
      </x:c>
      <x:c r="F220" s="159" t="str">
        <x:f>IF(A220&lt;=Simulador!$B$11,F219+D220,"")</x:f>
      </x:c>
      <x:c r="G220" s="159" t="str">
        <x:f>IF(A220&lt;=Simulador!$B$11,G219+E220,"")</x:f>
      </x:c>
      <x:c r="H220" s="159" t="str">
        <x:f>IF(A220&lt;=Simulador!$B$11,F220-G220,"")</x:f>
      </x:c>
      <x:c r="I220" s="159" t="str">
        <x:f>IF(A220&lt;=Simulador!$B$11,I219*(1+Simulador!$D$20),"")</x:f>
      </x:c>
      <x:c r="J220" s="159" t="str">
        <x:f>IF(A220&lt;=Simulador!$B$11,I220-Simulador!$B$6,"")</x:f>
      </x:c>
      <x:c r="K220" s="159" t="str">
        <x:f>IF(A220&lt;=Simulador!$B$11,(J220-MAX(J220,0)*Simulador!$B$12-Simulador!$B$14)-(H220-Simulador!$B$13),"")</x:f>
      </x:c>
    </x:row>
    <x:row r="221">
      <x:c r="A221" s="76" t="n">
        <x:f>A220+1</x:f>
        <x:v>217</x:v>
      </x:c>
      <x:c r="B221" s="159" t="str">
        <x:f>IF(A221&lt;=Simulador!$B$11,MAX(0,B220+D221-MIN(Simulador!$B$27,B220+D221)),"")</x:f>
      </x:c>
      <x:c r="C221" s="159" t="str">
        <x:f>IF(A221&lt;=Simulador!$B$11,MAX(0,C220+E221-MIN(Simulador!$B$27,C220+E221)),"")</x:f>
      </x:c>
      <x:c r="D221" s="159" t="str">
        <x:f>IF(A221&lt;=Simulador!$B$11,B220*Simulador!$B$25,"")</x:f>
      </x:c>
      <x:c r="E221" s="159" t="str">
        <x:f>IF(A221&lt;=Simulador!$B$11,C220*Simulador!$B$25,"")</x:f>
      </x:c>
      <x:c r="F221" s="159" t="str">
        <x:f>IF(A221&lt;=Simulador!$B$11,F220+D221,"")</x:f>
      </x:c>
      <x:c r="G221" s="159" t="str">
        <x:f>IF(A221&lt;=Simulador!$B$11,G220+E221,"")</x:f>
      </x:c>
      <x:c r="H221" s="159" t="str">
        <x:f>IF(A221&lt;=Simulador!$B$11,F221-G221,"")</x:f>
      </x:c>
      <x:c r="I221" s="159" t="str">
        <x:f>IF(A221&lt;=Simulador!$B$11,I220*(1+Simulador!$D$20),"")</x:f>
      </x:c>
      <x:c r="J221" s="159" t="str">
        <x:f>IF(A221&lt;=Simulador!$B$11,I221-Simulador!$B$6,"")</x:f>
      </x:c>
      <x:c r="K221" s="159" t="str">
        <x:f>IF(A221&lt;=Simulador!$B$11,(J221-MAX(J221,0)*Simulador!$B$12-Simulador!$B$14)-(H221-Simulador!$B$13),"")</x:f>
      </x:c>
    </x:row>
    <x:row r="222">
      <x:c r="A222" s="76" t="n">
        <x:f>A221+1</x:f>
        <x:v>218</x:v>
      </x:c>
      <x:c r="B222" s="159" t="str">
        <x:f>IF(A222&lt;=Simulador!$B$11,MAX(0,B221+D222-MIN(Simulador!$B$27,B221+D222)),"")</x:f>
      </x:c>
      <x:c r="C222" s="159" t="str">
        <x:f>IF(A222&lt;=Simulador!$B$11,MAX(0,C221+E222-MIN(Simulador!$B$27,C221+E222)),"")</x:f>
      </x:c>
      <x:c r="D222" s="159" t="str">
        <x:f>IF(A222&lt;=Simulador!$B$11,B221*Simulador!$B$25,"")</x:f>
      </x:c>
      <x:c r="E222" s="159" t="str">
        <x:f>IF(A222&lt;=Simulador!$B$11,C221*Simulador!$B$25,"")</x:f>
      </x:c>
      <x:c r="F222" s="159" t="str">
        <x:f>IF(A222&lt;=Simulador!$B$11,F221+D222,"")</x:f>
      </x:c>
      <x:c r="G222" s="159" t="str">
        <x:f>IF(A222&lt;=Simulador!$B$11,G221+E222,"")</x:f>
      </x:c>
      <x:c r="H222" s="159" t="str">
        <x:f>IF(A222&lt;=Simulador!$B$11,F222-G222,"")</x:f>
      </x:c>
      <x:c r="I222" s="159" t="str">
        <x:f>IF(A222&lt;=Simulador!$B$11,I221*(1+Simulador!$D$20),"")</x:f>
      </x:c>
      <x:c r="J222" s="159" t="str">
        <x:f>IF(A222&lt;=Simulador!$B$11,I222-Simulador!$B$6,"")</x:f>
      </x:c>
      <x:c r="K222" s="159" t="str">
        <x:f>IF(A222&lt;=Simulador!$B$11,(J222-MAX(J222,0)*Simulador!$B$12-Simulador!$B$14)-(H222-Simulador!$B$13),"")</x:f>
      </x:c>
    </x:row>
    <x:row r="223">
      <x:c r="A223" s="76" t="n">
        <x:f>A222+1</x:f>
        <x:v>219</x:v>
      </x:c>
      <x:c r="B223" s="159" t="str">
        <x:f>IF(A223&lt;=Simulador!$B$11,MAX(0,B222+D223-MIN(Simulador!$B$27,B222+D223)),"")</x:f>
      </x:c>
      <x:c r="C223" s="159" t="str">
        <x:f>IF(A223&lt;=Simulador!$B$11,MAX(0,C222+E223-MIN(Simulador!$B$27,C222+E223)),"")</x:f>
      </x:c>
      <x:c r="D223" s="159" t="str">
        <x:f>IF(A223&lt;=Simulador!$B$11,B222*Simulador!$B$25,"")</x:f>
      </x:c>
      <x:c r="E223" s="159" t="str">
        <x:f>IF(A223&lt;=Simulador!$B$11,C222*Simulador!$B$25,"")</x:f>
      </x:c>
      <x:c r="F223" s="159" t="str">
        <x:f>IF(A223&lt;=Simulador!$B$11,F222+D223,"")</x:f>
      </x:c>
      <x:c r="G223" s="159" t="str">
        <x:f>IF(A223&lt;=Simulador!$B$11,G222+E223,"")</x:f>
      </x:c>
      <x:c r="H223" s="159" t="str">
        <x:f>IF(A223&lt;=Simulador!$B$11,F223-G223,"")</x:f>
      </x:c>
      <x:c r="I223" s="159" t="str">
        <x:f>IF(A223&lt;=Simulador!$B$11,I222*(1+Simulador!$D$20),"")</x:f>
      </x:c>
      <x:c r="J223" s="159" t="str">
        <x:f>IF(A223&lt;=Simulador!$B$11,I223-Simulador!$B$6,"")</x:f>
      </x:c>
      <x:c r="K223" s="159" t="str">
        <x:f>IF(A223&lt;=Simulador!$B$11,(J223-MAX(J223,0)*Simulador!$B$12-Simulador!$B$14)-(H223-Simulador!$B$13),"")</x:f>
      </x:c>
    </x:row>
    <x:row r="224">
      <x:c r="A224" s="76" t="n">
        <x:f>A223+1</x:f>
        <x:v>220</x:v>
      </x:c>
      <x:c r="B224" s="159" t="str">
        <x:f>IF(A224&lt;=Simulador!$B$11,MAX(0,B223+D224-MIN(Simulador!$B$27,B223+D224)),"")</x:f>
      </x:c>
      <x:c r="C224" s="159" t="str">
        <x:f>IF(A224&lt;=Simulador!$B$11,MAX(0,C223+E224-MIN(Simulador!$B$27,C223+E224)),"")</x:f>
      </x:c>
      <x:c r="D224" s="159" t="str">
        <x:f>IF(A224&lt;=Simulador!$B$11,B223*Simulador!$B$25,"")</x:f>
      </x:c>
      <x:c r="E224" s="159" t="str">
        <x:f>IF(A224&lt;=Simulador!$B$11,C223*Simulador!$B$25,"")</x:f>
      </x:c>
      <x:c r="F224" s="159" t="str">
        <x:f>IF(A224&lt;=Simulador!$B$11,F223+D224,"")</x:f>
      </x:c>
      <x:c r="G224" s="159" t="str">
        <x:f>IF(A224&lt;=Simulador!$B$11,G223+E224,"")</x:f>
      </x:c>
      <x:c r="H224" s="159" t="str">
        <x:f>IF(A224&lt;=Simulador!$B$11,F224-G224,"")</x:f>
      </x:c>
      <x:c r="I224" s="159" t="str">
        <x:f>IF(A224&lt;=Simulador!$B$11,I223*(1+Simulador!$D$20),"")</x:f>
      </x:c>
      <x:c r="J224" s="159" t="str">
        <x:f>IF(A224&lt;=Simulador!$B$11,I224-Simulador!$B$6,"")</x:f>
      </x:c>
      <x:c r="K224" s="159" t="str">
        <x:f>IF(A224&lt;=Simulador!$B$11,(J224-MAX(J224,0)*Simulador!$B$12-Simulador!$B$14)-(H224-Simulador!$B$13),"")</x:f>
      </x:c>
    </x:row>
    <x:row r="225">
      <x:c r="A225" s="76" t="n">
        <x:f>A224+1</x:f>
        <x:v>221</x:v>
      </x:c>
      <x:c r="B225" s="159" t="str">
        <x:f>IF(A225&lt;=Simulador!$B$11,MAX(0,B224+D225-MIN(Simulador!$B$27,B224+D225)),"")</x:f>
      </x:c>
      <x:c r="C225" s="159" t="str">
        <x:f>IF(A225&lt;=Simulador!$B$11,MAX(0,C224+E225-MIN(Simulador!$B$27,C224+E225)),"")</x:f>
      </x:c>
      <x:c r="D225" s="159" t="str">
        <x:f>IF(A225&lt;=Simulador!$B$11,B224*Simulador!$B$25,"")</x:f>
      </x:c>
      <x:c r="E225" s="159" t="str">
        <x:f>IF(A225&lt;=Simulador!$B$11,C224*Simulador!$B$25,"")</x:f>
      </x:c>
      <x:c r="F225" s="159" t="str">
        <x:f>IF(A225&lt;=Simulador!$B$11,F224+D225,"")</x:f>
      </x:c>
      <x:c r="G225" s="159" t="str">
        <x:f>IF(A225&lt;=Simulador!$B$11,G224+E225,"")</x:f>
      </x:c>
      <x:c r="H225" s="159" t="str">
        <x:f>IF(A225&lt;=Simulador!$B$11,F225-G225,"")</x:f>
      </x:c>
      <x:c r="I225" s="159" t="str">
        <x:f>IF(A225&lt;=Simulador!$B$11,I224*(1+Simulador!$D$20),"")</x:f>
      </x:c>
      <x:c r="J225" s="159" t="str">
        <x:f>IF(A225&lt;=Simulador!$B$11,I225-Simulador!$B$6,"")</x:f>
      </x:c>
      <x:c r="K225" s="159" t="str">
        <x:f>IF(A225&lt;=Simulador!$B$11,(J225-MAX(J225,0)*Simulador!$B$12-Simulador!$B$14)-(H225-Simulador!$B$13),"")</x:f>
      </x:c>
    </x:row>
    <x:row r="226">
      <x:c r="A226" s="76" t="n">
        <x:f>A225+1</x:f>
        <x:v>222</x:v>
      </x:c>
      <x:c r="B226" s="159" t="str">
        <x:f>IF(A226&lt;=Simulador!$B$11,MAX(0,B225+D226-MIN(Simulador!$B$27,B225+D226)),"")</x:f>
      </x:c>
      <x:c r="C226" s="159" t="str">
        <x:f>IF(A226&lt;=Simulador!$B$11,MAX(0,C225+E226-MIN(Simulador!$B$27,C225+E226)),"")</x:f>
      </x:c>
      <x:c r="D226" s="159" t="str">
        <x:f>IF(A226&lt;=Simulador!$B$11,B225*Simulador!$B$25,"")</x:f>
      </x:c>
      <x:c r="E226" s="159" t="str">
        <x:f>IF(A226&lt;=Simulador!$B$11,C225*Simulador!$B$25,"")</x:f>
      </x:c>
      <x:c r="F226" s="159" t="str">
        <x:f>IF(A226&lt;=Simulador!$B$11,F225+D226,"")</x:f>
      </x:c>
      <x:c r="G226" s="159" t="str">
        <x:f>IF(A226&lt;=Simulador!$B$11,G225+E226,"")</x:f>
      </x:c>
      <x:c r="H226" s="159" t="str">
        <x:f>IF(A226&lt;=Simulador!$B$11,F226-G226,"")</x:f>
      </x:c>
      <x:c r="I226" s="159" t="str">
        <x:f>IF(A226&lt;=Simulador!$B$11,I225*(1+Simulador!$D$20),"")</x:f>
      </x:c>
      <x:c r="J226" s="159" t="str">
        <x:f>IF(A226&lt;=Simulador!$B$11,I226-Simulador!$B$6,"")</x:f>
      </x:c>
      <x:c r="K226" s="159" t="str">
        <x:f>IF(A226&lt;=Simulador!$B$11,(J226-MAX(J226,0)*Simulador!$B$12-Simulador!$B$14)-(H226-Simulador!$B$13),"")</x:f>
      </x:c>
    </x:row>
    <x:row r="227">
      <x:c r="A227" s="76" t="n">
        <x:f>A226+1</x:f>
        <x:v>223</x:v>
      </x:c>
      <x:c r="B227" s="159" t="str">
        <x:f>IF(A227&lt;=Simulador!$B$11,MAX(0,B226+D227-MIN(Simulador!$B$27,B226+D227)),"")</x:f>
      </x:c>
      <x:c r="C227" s="159" t="str">
        <x:f>IF(A227&lt;=Simulador!$B$11,MAX(0,C226+E227-MIN(Simulador!$B$27,C226+E227)),"")</x:f>
      </x:c>
      <x:c r="D227" s="159" t="str">
        <x:f>IF(A227&lt;=Simulador!$B$11,B226*Simulador!$B$25,"")</x:f>
      </x:c>
      <x:c r="E227" s="159" t="str">
        <x:f>IF(A227&lt;=Simulador!$B$11,C226*Simulador!$B$25,"")</x:f>
      </x:c>
      <x:c r="F227" s="159" t="str">
        <x:f>IF(A227&lt;=Simulador!$B$11,F226+D227,"")</x:f>
      </x:c>
      <x:c r="G227" s="159" t="str">
        <x:f>IF(A227&lt;=Simulador!$B$11,G226+E227,"")</x:f>
      </x:c>
      <x:c r="H227" s="159" t="str">
        <x:f>IF(A227&lt;=Simulador!$B$11,F227-G227,"")</x:f>
      </x:c>
      <x:c r="I227" s="159" t="str">
        <x:f>IF(A227&lt;=Simulador!$B$11,I226*(1+Simulador!$D$20),"")</x:f>
      </x:c>
      <x:c r="J227" s="159" t="str">
        <x:f>IF(A227&lt;=Simulador!$B$11,I227-Simulador!$B$6,"")</x:f>
      </x:c>
      <x:c r="K227" s="159" t="str">
        <x:f>IF(A227&lt;=Simulador!$B$11,(J227-MAX(J227,0)*Simulador!$B$12-Simulador!$B$14)-(H227-Simulador!$B$13),"")</x:f>
      </x:c>
    </x:row>
    <x:row r="228">
      <x:c r="A228" s="76" t="n">
        <x:f>A227+1</x:f>
        <x:v>224</x:v>
      </x:c>
      <x:c r="B228" s="159" t="str">
        <x:f>IF(A228&lt;=Simulador!$B$11,MAX(0,B227+D228-MIN(Simulador!$B$27,B227+D228)),"")</x:f>
      </x:c>
      <x:c r="C228" s="159" t="str">
        <x:f>IF(A228&lt;=Simulador!$B$11,MAX(0,C227+E228-MIN(Simulador!$B$27,C227+E228)),"")</x:f>
      </x:c>
      <x:c r="D228" s="159" t="str">
        <x:f>IF(A228&lt;=Simulador!$B$11,B227*Simulador!$B$25,"")</x:f>
      </x:c>
      <x:c r="E228" s="159" t="str">
        <x:f>IF(A228&lt;=Simulador!$B$11,C227*Simulador!$B$25,"")</x:f>
      </x:c>
      <x:c r="F228" s="159" t="str">
        <x:f>IF(A228&lt;=Simulador!$B$11,F227+D228,"")</x:f>
      </x:c>
      <x:c r="G228" s="159" t="str">
        <x:f>IF(A228&lt;=Simulador!$B$11,G227+E228,"")</x:f>
      </x:c>
      <x:c r="H228" s="159" t="str">
        <x:f>IF(A228&lt;=Simulador!$B$11,F228-G228,"")</x:f>
      </x:c>
      <x:c r="I228" s="159" t="str">
        <x:f>IF(A228&lt;=Simulador!$B$11,I227*(1+Simulador!$D$20),"")</x:f>
      </x:c>
      <x:c r="J228" s="159" t="str">
        <x:f>IF(A228&lt;=Simulador!$B$11,I228-Simulador!$B$6,"")</x:f>
      </x:c>
      <x:c r="K228" s="159" t="str">
        <x:f>IF(A228&lt;=Simulador!$B$11,(J228-MAX(J228,0)*Simulador!$B$12-Simulador!$B$14)-(H228-Simulador!$B$13),"")</x:f>
      </x:c>
    </x:row>
    <x:row r="229">
      <x:c r="A229" s="76" t="n">
        <x:f>A228+1</x:f>
        <x:v>225</x:v>
      </x:c>
      <x:c r="B229" s="159" t="str">
        <x:f>IF(A229&lt;=Simulador!$B$11,MAX(0,B228+D229-MIN(Simulador!$B$27,B228+D229)),"")</x:f>
      </x:c>
      <x:c r="C229" s="159" t="str">
        <x:f>IF(A229&lt;=Simulador!$B$11,MAX(0,C228+E229-MIN(Simulador!$B$27,C228+E229)),"")</x:f>
      </x:c>
      <x:c r="D229" s="159" t="str">
        <x:f>IF(A229&lt;=Simulador!$B$11,B228*Simulador!$B$25,"")</x:f>
      </x:c>
      <x:c r="E229" s="159" t="str">
        <x:f>IF(A229&lt;=Simulador!$B$11,C228*Simulador!$B$25,"")</x:f>
      </x:c>
      <x:c r="F229" s="159" t="str">
        <x:f>IF(A229&lt;=Simulador!$B$11,F228+D229,"")</x:f>
      </x:c>
      <x:c r="G229" s="159" t="str">
        <x:f>IF(A229&lt;=Simulador!$B$11,G228+E229,"")</x:f>
      </x:c>
      <x:c r="H229" s="159" t="str">
        <x:f>IF(A229&lt;=Simulador!$B$11,F229-G229,"")</x:f>
      </x:c>
      <x:c r="I229" s="159" t="str">
        <x:f>IF(A229&lt;=Simulador!$B$11,I228*(1+Simulador!$D$20),"")</x:f>
      </x:c>
      <x:c r="J229" s="159" t="str">
        <x:f>IF(A229&lt;=Simulador!$B$11,I229-Simulador!$B$6,"")</x:f>
      </x:c>
      <x:c r="K229" s="159" t="str">
        <x:f>IF(A229&lt;=Simulador!$B$11,(J229-MAX(J229,0)*Simulador!$B$12-Simulador!$B$14)-(H229-Simulador!$B$13),"")</x:f>
      </x:c>
    </x:row>
    <x:row r="230">
      <x:c r="A230" s="76" t="n">
        <x:f>A229+1</x:f>
        <x:v>226</x:v>
      </x:c>
      <x:c r="B230" s="159" t="str">
        <x:f>IF(A230&lt;=Simulador!$B$11,MAX(0,B229+D230-MIN(Simulador!$B$27,B229+D230)),"")</x:f>
      </x:c>
      <x:c r="C230" s="159" t="str">
        <x:f>IF(A230&lt;=Simulador!$B$11,MAX(0,C229+E230-MIN(Simulador!$B$27,C229+E230)),"")</x:f>
      </x:c>
      <x:c r="D230" s="159" t="str">
        <x:f>IF(A230&lt;=Simulador!$B$11,B229*Simulador!$B$25,"")</x:f>
      </x:c>
      <x:c r="E230" s="159" t="str">
        <x:f>IF(A230&lt;=Simulador!$B$11,C229*Simulador!$B$25,"")</x:f>
      </x:c>
      <x:c r="F230" s="159" t="str">
        <x:f>IF(A230&lt;=Simulador!$B$11,F229+D230,"")</x:f>
      </x:c>
      <x:c r="G230" s="159" t="str">
        <x:f>IF(A230&lt;=Simulador!$B$11,G229+E230,"")</x:f>
      </x:c>
      <x:c r="H230" s="159" t="str">
        <x:f>IF(A230&lt;=Simulador!$B$11,F230-G230,"")</x:f>
      </x:c>
      <x:c r="I230" s="159" t="str">
        <x:f>IF(A230&lt;=Simulador!$B$11,I229*(1+Simulador!$D$20),"")</x:f>
      </x:c>
      <x:c r="J230" s="159" t="str">
        <x:f>IF(A230&lt;=Simulador!$B$11,I230-Simulador!$B$6,"")</x:f>
      </x:c>
      <x:c r="K230" s="159" t="str">
        <x:f>IF(A230&lt;=Simulador!$B$11,(J230-MAX(J230,0)*Simulador!$B$12-Simulador!$B$14)-(H230-Simulador!$B$13),"")</x:f>
      </x:c>
    </x:row>
    <x:row r="231">
      <x:c r="A231" s="76" t="n">
        <x:f>A230+1</x:f>
        <x:v>227</x:v>
      </x:c>
      <x:c r="B231" s="159" t="str">
        <x:f>IF(A231&lt;=Simulador!$B$11,MAX(0,B230+D231-MIN(Simulador!$B$27,B230+D231)),"")</x:f>
      </x:c>
      <x:c r="C231" s="159" t="str">
        <x:f>IF(A231&lt;=Simulador!$B$11,MAX(0,C230+E231-MIN(Simulador!$B$27,C230+E231)),"")</x:f>
      </x:c>
      <x:c r="D231" s="159" t="str">
        <x:f>IF(A231&lt;=Simulador!$B$11,B230*Simulador!$B$25,"")</x:f>
      </x:c>
      <x:c r="E231" s="159" t="str">
        <x:f>IF(A231&lt;=Simulador!$B$11,C230*Simulador!$B$25,"")</x:f>
      </x:c>
      <x:c r="F231" s="159" t="str">
        <x:f>IF(A231&lt;=Simulador!$B$11,F230+D231,"")</x:f>
      </x:c>
      <x:c r="G231" s="159" t="str">
        <x:f>IF(A231&lt;=Simulador!$B$11,G230+E231,"")</x:f>
      </x:c>
      <x:c r="H231" s="159" t="str">
        <x:f>IF(A231&lt;=Simulador!$B$11,F231-G231,"")</x:f>
      </x:c>
      <x:c r="I231" s="159" t="str">
        <x:f>IF(A231&lt;=Simulador!$B$11,I230*(1+Simulador!$D$20),"")</x:f>
      </x:c>
      <x:c r="J231" s="159" t="str">
        <x:f>IF(A231&lt;=Simulador!$B$11,I231-Simulador!$B$6,"")</x:f>
      </x:c>
      <x:c r="K231" s="159" t="str">
        <x:f>IF(A231&lt;=Simulador!$B$11,(J231-MAX(J231,0)*Simulador!$B$12-Simulador!$B$14)-(H231-Simulador!$B$13),"")</x:f>
      </x:c>
    </x:row>
    <x:row r="232">
      <x:c r="A232" s="76" t="n">
        <x:f>A231+1</x:f>
        <x:v>228</x:v>
      </x:c>
      <x:c r="B232" s="159" t="str">
        <x:f>IF(A232&lt;=Simulador!$B$11,MAX(0,B231+D232-MIN(Simulador!$B$27,B231+D232)),"")</x:f>
      </x:c>
      <x:c r="C232" s="159" t="str">
        <x:f>IF(A232&lt;=Simulador!$B$11,MAX(0,C231+E232-MIN(Simulador!$B$27,C231+E232)),"")</x:f>
      </x:c>
      <x:c r="D232" s="159" t="str">
        <x:f>IF(A232&lt;=Simulador!$B$11,B231*Simulador!$B$25,"")</x:f>
      </x:c>
      <x:c r="E232" s="159" t="str">
        <x:f>IF(A232&lt;=Simulador!$B$11,C231*Simulador!$B$25,"")</x:f>
      </x:c>
      <x:c r="F232" s="159" t="str">
        <x:f>IF(A232&lt;=Simulador!$B$11,F231+D232,"")</x:f>
      </x:c>
      <x:c r="G232" s="159" t="str">
        <x:f>IF(A232&lt;=Simulador!$B$11,G231+E232,"")</x:f>
      </x:c>
      <x:c r="H232" s="159" t="str">
        <x:f>IF(A232&lt;=Simulador!$B$11,F232-G232,"")</x:f>
      </x:c>
      <x:c r="I232" s="159" t="str">
        <x:f>IF(A232&lt;=Simulador!$B$11,I231*(1+Simulador!$D$20),"")</x:f>
      </x:c>
      <x:c r="J232" s="159" t="str">
        <x:f>IF(A232&lt;=Simulador!$B$11,I232-Simulador!$B$6,"")</x:f>
      </x:c>
      <x:c r="K232" s="159" t="str">
        <x:f>IF(A232&lt;=Simulador!$B$11,(J232-MAX(J232,0)*Simulador!$B$12-Simulador!$B$14)-(H232-Simulador!$B$13),"")</x:f>
      </x:c>
    </x:row>
    <x:row r="233">
      <x:c r="A233" s="76" t="n">
        <x:f>A232+1</x:f>
        <x:v>229</x:v>
      </x:c>
      <x:c r="B233" s="159" t="str">
        <x:f>IF(A233&lt;=Simulador!$B$11,MAX(0,B232+D233-MIN(Simulador!$B$27,B232+D233)),"")</x:f>
      </x:c>
      <x:c r="C233" s="159" t="str">
        <x:f>IF(A233&lt;=Simulador!$B$11,MAX(0,C232+E233-MIN(Simulador!$B$27,C232+E233)),"")</x:f>
      </x:c>
      <x:c r="D233" s="159" t="str">
        <x:f>IF(A233&lt;=Simulador!$B$11,B232*Simulador!$B$25,"")</x:f>
      </x:c>
      <x:c r="E233" s="159" t="str">
        <x:f>IF(A233&lt;=Simulador!$B$11,C232*Simulador!$B$25,"")</x:f>
      </x:c>
      <x:c r="F233" s="159" t="str">
        <x:f>IF(A233&lt;=Simulador!$B$11,F232+D233,"")</x:f>
      </x:c>
      <x:c r="G233" s="159" t="str">
        <x:f>IF(A233&lt;=Simulador!$B$11,G232+E233,"")</x:f>
      </x:c>
      <x:c r="H233" s="159" t="str">
        <x:f>IF(A233&lt;=Simulador!$B$11,F233-G233,"")</x:f>
      </x:c>
      <x:c r="I233" s="159" t="str">
        <x:f>IF(A233&lt;=Simulador!$B$11,I232*(1+Simulador!$D$20),"")</x:f>
      </x:c>
      <x:c r="J233" s="159" t="str">
        <x:f>IF(A233&lt;=Simulador!$B$11,I233-Simulador!$B$6,"")</x:f>
      </x:c>
      <x:c r="K233" s="159" t="str">
        <x:f>IF(A233&lt;=Simulador!$B$11,(J233-MAX(J233,0)*Simulador!$B$12-Simulador!$B$14)-(H233-Simulador!$B$13),"")</x:f>
      </x:c>
    </x:row>
    <x:row r="234">
      <x:c r="A234" s="76" t="n">
        <x:f>A233+1</x:f>
        <x:v>230</x:v>
      </x:c>
      <x:c r="B234" s="159" t="str">
        <x:f>IF(A234&lt;=Simulador!$B$11,MAX(0,B233+D234-MIN(Simulador!$B$27,B233+D234)),"")</x:f>
      </x:c>
      <x:c r="C234" s="159" t="str">
        <x:f>IF(A234&lt;=Simulador!$B$11,MAX(0,C233+E234-MIN(Simulador!$B$27,C233+E234)),"")</x:f>
      </x:c>
      <x:c r="D234" s="159" t="str">
        <x:f>IF(A234&lt;=Simulador!$B$11,B233*Simulador!$B$25,"")</x:f>
      </x:c>
      <x:c r="E234" s="159" t="str">
        <x:f>IF(A234&lt;=Simulador!$B$11,C233*Simulador!$B$25,"")</x:f>
      </x:c>
      <x:c r="F234" s="159" t="str">
        <x:f>IF(A234&lt;=Simulador!$B$11,F233+D234,"")</x:f>
      </x:c>
      <x:c r="G234" s="159" t="str">
        <x:f>IF(A234&lt;=Simulador!$B$11,G233+E234,"")</x:f>
      </x:c>
      <x:c r="H234" s="159" t="str">
        <x:f>IF(A234&lt;=Simulador!$B$11,F234-G234,"")</x:f>
      </x:c>
      <x:c r="I234" s="159" t="str">
        <x:f>IF(A234&lt;=Simulador!$B$11,I233*(1+Simulador!$D$20),"")</x:f>
      </x:c>
      <x:c r="J234" s="159" t="str">
        <x:f>IF(A234&lt;=Simulador!$B$11,I234-Simulador!$B$6,"")</x:f>
      </x:c>
      <x:c r="K234" s="159" t="str">
        <x:f>IF(A234&lt;=Simulador!$B$11,(J234-MAX(J234,0)*Simulador!$B$12-Simulador!$B$14)-(H234-Simulador!$B$13),"")</x:f>
      </x:c>
    </x:row>
    <x:row r="235">
      <x:c r="A235" s="76" t="n">
        <x:f>A234+1</x:f>
        <x:v>231</x:v>
      </x:c>
      <x:c r="B235" s="159" t="str">
        <x:f>IF(A235&lt;=Simulador!$B$11,MAX(0,B234+D235-MIN(Simulador!$B$27,B234+D235)),"")</x:f>
      </x:c>
      <x:c r="C235" s="159" t="str">
        <x:f>IF(A235&lt;=Simulador!$B$11,MAX(0,C234+E235-MIN(Simulador!$B$27,C234+E235)),"")</x:f>
      </x:c>
      <x:c r="D235" s="159" t="str">
        <x:f>IF(A235&lt;=Simulador!$B$11,B234*Simulador!$B$25,"")</x:f>
      </x:c>
      <x:c r="E235" s="159" t="str">
        <x:f>IF(A235&lt;=Simulador!$B$11,C234*Simulador!$B$25,"")</x:f>
      </x:c>
      <x:c r="F235" s="159" t="str">
        <x:f>IF(A235&lt;=Simulador!$B$11,F234+D235,"")</x:f>
      </x:c>
      <x:c r="G235" s="159" t="str">
        <x:f>IF(A235&lt;=Simulador!$B$11,G234+E235,"")</x:f>
      </x:c>
      <x:c r="H235" s="159" t="str">
        <x:f>IF(A235&lt;=Simulador!$B$11,F235-G235,"")</x:f>
      </x:c>
      <x:c r="I235" s="159" t="str">
        <x:f>IF(A235&lt;=Simulador!$B$11,I234*(1+Simulador!$D$20),"")</x:f>
      </x:c>
      <x:c r="J235" s="159" t="str">
        <x:f>IF(A235&lt;=Simulador!$B$11,I235-Simulador!$B$6,"")</x:f>
      </x:c>
      <x:c r="K235" s="159" t="str">
        <x:f>IF(A235&lt;=Simulador!$B$11,(J235-MAX(J235,0)*Simulador!$B$12-Simulador!$B$14)-(H235-Simulador!$B$13),"")</x:f>
      </x:c>
    </x:row>
    <x:row r="236">
      <x:c r="A236" s="76" t="n">
        <x:f>A235+1</x:f>
        <x:v>232</x:v>
      </x:c>
      <x:c r="B236" s="159" t="str">
        <x:f>IF(A236&lt;=Simulador!$B$11,MAX(0,B235+D236-MIN(Simulador!$B$27,B235+D236)),"")</x:f>
      </x:c>
      <x:c r="C236" s="159" t="str">
        <x:f>IF(A236&lt;=Simulador!$B$11,MAX(0,C235+E236-MIN(Simulador!$B$27,C235+E236)),"")</x:f>
      </x:c>
      <x:c r="D236" s="159" t="str">
        <x:f>IF(A236&lt;=Simulador!$B$11,B235*Simulador!$B$25,"")</x:f>
      </x:c>
      <x:c r="E236" s="159" t="str">
        <x:f>IF(A236&lt;=Simulador!$B$11,C235*Simulador!$B$25,"")</x:f>
      </x:c>
      <x:c r="F236" s="159" t="str">
        <x:f>IF(A236&lt;=Simulador!$B$11,F235+D236,"")</x:f>
      </x:c>
      <x:c r="G236" s="159" t="str">
        <x:f>IF(A236&lt;=Simulador!$B$11,G235+E236,"")</x:f>
      </x:c>
      <x:c r="H236" s="159" t="str">
        <x:f>IF(A236&lt;=Simulador!$B$11,F236-G236,"")</x:f>
      </x:c>
      <x:c r="I236" s="159" t="str">
        <x:f>IF(A236&lt;=Simulador!$B$11,I235*(1+Simulador!$D$20),"")</x:f>
      </x:c>
      <x:c r="J236" s="159" t="str">
        <x:f>IF(A236&lt;=Simulador!$B$11,I236-Simulador!$B$6,"")</x:f>
      </x:c>
      <x:c r="K236" s="159" t="str">
        <x:f>IF(A236&lt;=Simulador!$B$11,(J236-MAX(J236,0)*Simulador!$B$12-Simulador!$B$14)-(H236-Simulador!$B$13),"")</x:f>
      </x:c>
    </x:row>
    <x:row r="237">
      <x:c r="A237" s="76" t="n">
        <x:f>A236+1</x:f>
        <x:v>233</x:v>
      </x:c>
      <x:c r="B237" s="159" t="str">
        <x:f>IF(A237&lt;=Simulador!$B$11,MAX(0,B236+D237-MIN(Simulador!$B$27,B236+D237)),"")</x:f>
      </x:c>
      <x:c r="C237" s="159" t="str">
        <x:f>IF(A237&lt;=Simulador!$B$11,MAX(0,C236+E237-MIN(Simulador!$B$27,C236+E237)),"")</x:f>
      </x:c>
      <x:c r="D237" s="159" t="str">
        <x:f>IF(A237&lt;=Simulador!$B$11,B236*Simulador!$B$25,"")</x:f>
      </x:c>
      <x:c r="E237" s="159" t="str">
        <x:f>IF(A237&lt;=Simulador!$B$11,C236*Simulador!$B$25,"")</x:f>
      </x:c>
      <x:c r="F237" s="159" t="str">
        <x:f>IF(A237&lt;=Simulador!$B$11,F236+D237,"")</x:f>
      </x:c>
      <x:c r="G237" s="159" t="str">
        <x:f>IF(A237&lt;=Simulador!$B$11,G236+E237,"")</x:f>
      </x:c>
      <x:c r="H237" s="159" t="str">
        <x:f>IF(A237&lt;=Simulador!$B$11,F237-G237,"")</x:f>
      </x:c>
      <x:c r="I237" s="159" t="str">
        <x:f>IF(A237&lt;=Simulador!$B$11,I236*(1+Simulador!$D$20),"")</x:f>
      </x:c>
      <x:c r="J237" s="159" t="str">
        <x:f>IF(A237&lt;=Simulador!$B$11,I237-Simulador!$B$6,"")</x:f>
      </x:c>
      <x:c r="K237" s="159" t="str">
        <x:f>IF(A237&lt;=Simulador!$B$11,(J237-MAX(J237,0)*Simulador!$B$12-Simulador!$B$14)-(H237-Simulador!$B$13),"")</x:f>
      </x:c>
    </x:row>
    <x:row r="238">
      <x:c r="A238" s="76" t="n">
        <x:f>A237+1</x:f>
        <x:v>234</x:v>
      </x:c>
      <x:c r="B238" s="159" t="str">
        <x:f>IF(A238&lt;=Simulador!$B$11,MAX(0,B237+D238-MIN(Simulador!$B$27,B237+D238)),"")</x:f>
      </x:c>
      <x:c r="C238" s="159" t="str">
        <x:f>IF(A238&lt;=Simulador!$B$11,MAX(0,C237+E238-MIN(Simulador!$B$27,C237+E238)),"")</x:f>
      </x:c>
      <x:c r="D238" s="159" t="str">
        <x:f>IF(A238&lt;=Simulador!$B$11,B237*Simulador!$B$25,"")</x:f>
      </x:c>
      <x:c r="E238" s="159" t="str">
        <x:f>IF(A238&lt;=Simulador!$B$11,C237*Simulador!$B$25,"")</x:f>
      </x:c>
      <x:c r="F238" s="159" t="str">
        <x:f>IF(A238&lt;=Simulador!$B$11,F237+D238,"")</x:f>
      </x:c>
      <x:c r="G238" s="159" t="str">
        <x:f>IF(A238&lt;=Simulador!$B$11,G237+E238,"")</x:f>
      </x:c>
      <x:c r="H238" s="159" t="str">
        <x:f>IF(A238&lt;=Simulador!$B$11,F238-G238,"")</x:f>
      </x:c>
      <x:c r="I238" s="159" t="str">
        <x:f>IF(A238&lt;=Simulador!$B$11,I237*(1+Simulador!$D$20),"")</x:f>
      </x:c>
      <x:c r="J238" s="159" t="str">
        <x:f>IF(A238&lt;=Simulador!$B$11,I238-Simulador!$B$6,"")</x:f>
      </x:c>
      <x:c r="K238" s="159" t="str">
        <x:f>IF(A238&lt;=Simulador!$B$11,(J238-MAX(J238,0)*Simulador!$B$12-Simulador!$B$14)-(H238-Simulador!$B$13),"")</x:f>
      </x:c>
    </x:row>
    <x:row r="239">
      <x:c r="A239" s="76" t="n">
        <x:f>A238+1</x:f>
        <x:v>235</x:v>
      </x:c>
      <x:c r="B239" s="159" t="str">
        <x:f>IF(A239&lt;=Simulador!$B$11,MAX(0,B238+D239-MIN(Simulador!$B$27,B238+D239)),"")</x:f>
      </x:c>
      <x:c r="C239" s="159" t="str">
        <x:f>IF(A239&lt;=Simulador!$B$11,MAX(0,C238+E239-MIN(Simulador!$B$27,C238+E239)),"")</x:f>
      </x:c>
      <x:c r="D239" s="159" t="str">
        <x:f>IF(A239&lt;=Simulador!$B$11,B238*Simulador!$B$25,"")</x:f>
      </x:c>
      <x:c r="E239" s="159" t="str">
        <x:f>IF(A239&lt;=Simulador!$B$11,C238*Simulador!$B$25,"")</x:f>
      </x:c>
      <x:c r="F239" s="159" t="str">
        <x:f>IF(A239&lt;=Simulador!$B$11,F238+D239,"")</x:f>
      </x:c>
      <x:c r="G239" s="159" t="str">
        <x:f>IF(A239&lt;=Simulador!$B$11,G238+E239,"")</x:f>
      </x:c>
      <x:c r="H239" s="159" t="str">
        <x:f>IF(A239&lt;=Simulador!$B$11,F239-G239,"")</x:f>
      </x:c>
      <x:c r="I239" s="159" t="str">
        <x:f>IF(A239&lt;=Simulador!$B$11,I238*(1+Simulador!$D$20),"")</x:f>
      </x:c>
      <x:c r="J239" s="159" t="str">
        <x:f>IF(A239&lt;=Simulador!$B$11,I239-Simulador!$B$6,"")</x:f>
      </x:c>
      <x:c r="K239" s="159" t="str">
        <x:f>IF(A239&lt;=Simulador!$B$11,(J239-MAX(J239,0)*Simulador!$B$12-Simulador!$B$14)-(H239-Simulador!$B$13),"")</x:f>
      </x:c>
    </x:row>
    <x:row r="240">
      <x:c r="A240" s="76" t="n">
        <x:f>A239+1</x:f>
        <x:v>236</x:v>
      </x:c>
      <x:c r="B240" s="159" t="str">
        <x:f>IF(A240&lt;=Simulador!$B$11,MAX(0,B239+D240-MIN(Simulador!$B$27,B239+D240)),"")</x:f>
      </x:c>
      <x:c r="C240" s="159" t="str">
        <x:f>IF(A240&lt;=Simulador!$B$11,MAX(0,C239+E240-MIN(Simulador!$B$27,C239+E240)),"")</x:f>
      </x:c>
      <x:c r="D240" s="159" t="str">
        <x:f>IF(A240&lt;=Simulador!$B$11,B239*Simulador!$B$25,"")</x:f>
      </x:c>
      <x:c r="E240" s="159" t="str">
        <x:f>IF(A240&lt;=Simulador!$B$11,C239*Simulador!$B$25,"")</x:f>
      </x:c>
      <x:c r="F240" s="159" t="str">
        <x:f>IF(A240&lt;=Simulador!$B$11,F239+D240,"")</x:f>
      </x:c>
      <x:c r="G240" s="159" t="str">
        <x:f>IF(A240&lt;=Simulador!$B$11,G239+E240,"")</x:f>
      </x:c>
      <x:c r="H240" s="159" t="str">
        <x:f>IF(A240&lt;=Simulador!$B$11,F240-G240,"")</x:f>
      </x:c>
      <x:c r="I240" s="159" t="str">
        <x:f>IF(A240&lt;=Simulador!$B$11,I239*(1+Simulador!$D$20),"")</x:f>
      </x:c>
      <x:c r="J240" s="159" t="str">
        <x:f>IF(A240&lt;=Simulador!$B$11,I240-Simulador!$B$6,"")</x:f>
      </x:c>
      <x:c r="K240" s="159" t="str">
        <x:f>IF(A240&lt;=Simulador!$B$11,(J240-MAX(J240,0)*Simulador!$B$12-Simulador!$B$14)-(H240-Simulador!$B$13),"")</x:f>
      </x:c>
    </x:row>
    <x:row r="241">
      <x:c r="A241" s="76" t="n">
        <x:f>A240+1</x:f>
        <x:v>237</x:v>
      </x:c>
      <x:c r="B241" s="159" t="str">
        <x:f>IF(A241&lt;=Simulador!$B$11,MAX(0,B240+D241-MIN(Simulador!$B$27,B240+D241)),"")</x:f>
      </x:c>
      <x:c r="C241" s="159" t="str">
        <x:f>IF(A241&lt;=Simulador!$B$11,MAX(0,C240+E241-MIN(Simulador!$B$27,C240+E241)),"")</x:f>
      </x:c>
      <x:c r="D241" s="159" t="str">
        <x:f>IF(A241&lt;=Simulador!$B$11,B240*Simulador!$B$25,"")</x:f>
      </x:c>
      <x:c r="E241" s="159" t="str">
        <x:f>IF(A241&lt;=Simulador!$B$11,C240*Simulador!$B$25,"")</x:f>
      </x:c>
      <x:c r="F241" s="159" t="str">
        <x:f>IF(A241&lt;=Simulador!$B$11,F240+D241,"")</x:f>
      </x:c>
      <x:c r="G241" s="159" t="str">
        <x:f>IF(A241&lt;=Simulador!$B$11,G240+E241,"")</x:f>
      </x:c>
      <x:c r="H241" s="159" t="str">
        <x:f>IF(A241&lt;=Simulador!$B$11,F241-G241,"")</x:f>
      </x:c>
      <x:c r="I241" s="159" t="str">
        <x:f>IF(A241&lt;=Simulador!$B$11,I240*(1+Simulador!$D$20),"")</x:f>
      </x:c>
      <x:c r="J241" s="159" t="str">
        <x:f>IF(A241&lt;=Simulador!$B$11,I241-Simulador!$B$6,"")</x:f>
      </x:c>
      <x:c r="K241" s="159" t="str">
        <x:f>IF(A241&lt;=Simulador!$B$11,(J241-MAX(J241,0)*Simulador!$B$12-Simulador!$B$14)-(H241-Simulador!$B$13),"")</x:f>
      </x:c>
    </x:row>
    <x:row r="242">
      <x:c r="A242" s="76" t="n">
        <x:f>A241+1</x:f>
        <x:v>238</x:v>
      </x:c>
      <x:c r="B242" s="159" t="str">
        <x:f>IF(A242&lt;=Simulador!$B$11,MAX(0,B241+D242-MIN(Simulador!$B$27,B241+D242)),"")</x:f>
      </x:c>
      <x:c r="C242" s="159" t="str">
        <x:f>IF(A242&lt;=Simulador!$B$11,MAX(0,C241+E242-MIN(Simulador!$B$27,C241+E242)),"")</x:f>
      </x:c>
      <x:c r="D242" s="159" t="str">
        <x:f>IF(A242&lt;=Simulador!$B$11,B241*Simulador!$B$25,"")</x:f>
      </x:c>
      <x:c r="E242" s="159" t="str">
        <x:f>IF(A242&lt;=Simulador!$B$11,C241*Simulador!$B$25,"")</x:f>
      </x:c>
      <x:c r="F242" s="159" t="str">
        <x:f>IF(A242&lt;=Simulador!$B$11,F241+D242,"")</x:f>
      </x:c>
      <x:c r="G242" s="159" t="str">
        <x:f>IF(A242&lt;=Simulador!$B$11,G241+E242,"")</x:f>
      </x:c>
      <x:c r="H242" s="159" t="str">
        <x:f>IF(A242&lt;=Simulador!$B$11,F242-G242,"")</x:f>
      </x:c>
      <x:c r="I242" s="159" t="str">
        <x:f>IF(A242&lt;=Simulador!$B$11,I241*(1+Simulador!$D$20),"")</x:f>
      </x:c>
      <x:c r="J242" s="159" t="str">
        <x:f>IF(A242&lt;=Simulador!$B$11,I242-Simulador!$B$6,"")</x:f>
      </x:c>
      <x:c r="K242" s="159" t="str">
        <x:f>IF(A242&lt;=Simulador!$B$11,(J242-MAX(J242,0)*Simulador!$B$12-Simulador!$B$14)-(H242-Simulador!$B$13),"")</x:f>
      </x:c>
    </x:row>
    <x:row r="243">
      <x:c r="A243" s="76" t="n">
        <x:f>A242+1</x:f>
        <x:v>239</x:v>
      </x:c>
      <x:c r="B243" s="159" t="str">
        <x:f>IF(A243&lt;=Simulador!$B$11,MAX(0,B242+D243-MIN(Simulador!$B$27,B242+D243)),"")</x:f>
      </x:c>
      <x:c r="C243" s="159" t="str">
        <x:f>IF(A243&lt;=Simulador!$B$11,MAX(0,C242+E243-MIN(Simulador!$B$27,C242+E243)),"")</x:f>
      </x:c>
      <x:c r="D243" s="159" t="str">
        <x:f>IF(A243&lt;=Simulador!$B$11,B242*Simulador!$B$25,"")</x:f>
      </x:c>
      <x:c r="E243" s="159" t="str">
        <x:f>IF(A243&lt;=Simulador!$B$11,C242*Simulador!$B$25,"")</x:f>
      </x:c>
      <x:c r="F243" s="159" t="str">
        <x:f>IF(A243&lt;=Simulador!$B$11,F242+D243,"")</x:f>
      </x:c>
      <x:c r="G243" s="159" t="str">
        <x:f>IF(A243&lt;=Simulador!$B$11,G242+E243,"")</x:f>
      </x:c>
      <x:c r="H243" s="159" t="str">
        <x:f>IF(A243&lt;=Simulador!$B$11,F243-G243,"")</x:f>
      </x:c>
      <x:c r="I243" s="159" t="str">
        <x:f>IF(A243&lt;=Simulador!$B$11,I242*(1+Simulador!$D$20),"")</x:f>
      </x:c>
      <x:c r="J243" s="159" t="str">
        <x:f>IF(A243&lt;=Simulador!$B$11,I243-Simulador!$B$6,"")</x:f>
      </x:c>
      <x:c r="K243" s="159" t="str">
        <x:f>IF(A243&lt;=Simulador!$B$11,(J243-MAX(J243,0)*Simulador!$B$12-Simulador!$B$14)-(H243-Simulador!$B$13),"")</x:f>
      </x:c>
    </x:row>
    <x:row r="244">
      <x:c r="A244" s="76" t="n">
        <x:f>A243+1</x:f>
        <x:v>240</x:v>
      </x:c>
      <x:c r="B244" s="159" t="str">
        <x:f>IF(A244&lt;=Simulador!$B$11,MAX(0,B243+D244-MIN(Simulador!$B$27,B243+D244)),"")</x:f>
      </x:c>
      <x:c r="C244" s="159" t="str">
        <x:f>IF(A244&lt;=Simulador!$B$11,MAX(0,C243+E244-MIN(Simulador!$B$27,C243+E244)),"")</x:f>
      </x:c>
      <x:c r="D244" s="159" t="str">
        <x:f>IF(A244&lt;=Simulador!$B$11,B243*Simulador!$B$25,"")</x:f>
      </x:c>
      <x:c r="E244" s="159" t="str">
        <x:f>IF(A244&lt;=Simulador!$B$11,C243*Simulador!$B$25,"")</x:f>
      </x:c>
      <x:c r="F244" s="159" t="str">
        <x:f>IF(A244&lt;=Simulador!$B$11,F243+D244,"")</x:f>
      </x:c>
      <x:c r="G244" s="159" t="str">
        <x:f>IF(A244&lt;=Simulador!$B$11,G243+E244,"")</x:f>
      </x:c>
      <x:c r="H244" s="159" t="str">
        <x:f>IF(A244&lt;=Simulador!$B$11,F244-G244,"")</x:f>
      </x:c>
      <x:c r="I244" s="159" t="str">
        <x:f>IF(A244&lt;=Simulador!$B$11,I243*(1+Simulador!$D$20),"")</x:f>
      </x:c>
      <x:c r="J244" s="159" t="str">
        <x:f>IF(A244&lt;=Simulador!$B$11,I244-Simulador!$B$6,"")</x:f>
      </x:c>
      <x:c r="K244" s="159" t="str">
        <x:f>IF(A244&lt;=Simulador!$B$11,(J244-MAX(J244,0)*Simulador!$B$12-Simulador!$B$14)-(H244-Simulador!$B$13),"")</x:f>
      </x:c>
    </x:row>
    <x:row r="245">
      <x:c r="A245" s="76" t="n">
        <x:f>A244+1</x:f>
        <x:v>241</x:v>
      </x:c>
      <x:c r="B245" s="159" t="str">
        <x:f>IF(A245&lt;=Simulador!$B$11,MAX(0,B244+D245-MIN(Simulador!$B$27,B244+D245)),"")</x:f>
      </x:c>
      <x:c r="C245" s="159" t="str">
        <x:f>IF(A245&lt;=Simulador!$B$11,MAX(0,C244+E245-MIN(Simulador!$B$27,C244+E245)),"")</x:f>
      </x:c>
      <x:c r="D245" s="159" t="str">
        <x:f>IF(A245&lt;=Simulador!$B$11,B244*Simulador!$B$25,"")</x:f>
      </x:c>
      <x:c r="E245" s="159" t="str">
        <x:f>IF(A245&lt;=Simulador!$B$11,C244*Simulador!$B$25,"")</x:f>
      </x:c>
      <x:c r="F245" s="159" t="str">
        <x:f>IF(A245&lt;=Simulador!$B$11,F244+D245,"")</x:f>
      </x:c>
      <x:c r="G245" s="159" t="str">
        <x:f>IF(A245&lt;=Simulador!$B$11,G244+E245,"")</x:f>
      </x:c>
      <x:c r="H245" s="159" t="str">
        <x:f>IF(A245&lt;=Simulador!$B$11,F245-G245,"")</x:f>
      </x:c>
      <x:c r="I245" s="159" t="str">
        <x:f>IF(A245&lt;=Simulador!$B$11,I244*(1+Simulador!$D$20),"")</x:f>
      </x:c>
      <x:c r="J245" s="159" t="str">
        <x:f>IF(A245&lt;=Simulador!$B$11,I245-Simulador!$B$6,"")</x:f>
      </x:c>
      <x:c r="K245" s="159" t="str">
        <x:f>IF(A245&lt;=Simulador!$B$11,(J245-MAX(J245,0)*Simulador!$B$12-Simulador!$B$14)-(H245-Simulador!$B$13),"")</x:f>
      </x:c>
    </x:row>
    <x:row r="246">
      <x:c r="A246" s="76" t="n">
        <x:f>A245+1</x:f>
        <x:v>242</x:v>
      </x:c>
      <x:c r="B246" s="159" t="str">
        <x:f>IF(A246&lt;=Simulador!$B$11,MAX(0,B245+D246-MIN(Simulador!$B$27,B245+D246)),"")</x:f>
      </x:c>
      <x:c r="C246" s="159" t="str">
        <x:f>IF(A246&lt;=Simulador!$B$11,MAX(0,C245+E246-MIN(Simulador!$B$27,C245+E246)),"")</x:f>
      </x:c>
      <x:c r="D246" s="159" t="str">
        <x:f>IF(A246&lt;=Simulador!$B$11,B245*Simulador!$B$25,"")</x:f>
      </x:c>
      <x:c r="E246" s="159" t="str">
        <x:f>IF(A246&lt;=Simulador!$B$11,C245*Simulador!$B$25,"")</x:f>
      </x:c>
      <x:c r="F246" s="159" t="str">
        <x:f>IF(A246&lt;=Simulador!$B$11,F245+D246,"")</x:f>
      </x:c>
      <x:c r="G246" s="159" t="str">
        <x:f>IF(A246&lt;=Simulador!$B$11,G245+E246,"")</x:f>
      </x:c>
      <x:c r="H246" s="159" t="str">
        <x:f>IF(A246&lt;=Simulador!$B$11,F246-G246,"")</x:f>
      </x:c>
      <x:c r="I246" s="159" t="str">
        <x:f>IF(A246&lt;=Simulador!$B$11,I245*(1+Simulador!$D$20),"")</x:f>
      </x:c>
      <x:c r="J246" s="159" t="str">
        <x:f>IF(A246&lt;=Simulador!$B$11,I246-Simulador!$B$6,"")</x:f>
      </x:c>
      <x:c r="K246" s="159" t="str">
        <x:f>IF(A246&lt;=Simulador!$B$11,(J246-MAX(J246,0)*Simulador!$B$12-Simulador!$B$14)-(H246-Simulador!$B$13),"")</x:f>
      </x:c>
    </x:row>
    <x:row r="247">
      <x:c r="A247" s="76" t="n">
        <x:f>A246+1</x:f>
        <x:v>243</x:v>
      </x:c>
      <x:c r="B247" s="159" t="str">
        <x:f>IF(A247&lt;=Simulador!$B$11,MAX(0,B246+D247-MIN(Simulador!$B$27,B246+D247)),"")</x:f>
      </x:c>
      <x:c r="C247" s="159" t="str">
        <x:f>IF(A247&lt;=Simulador!$B$11,MAX(0,C246+E247-MIN(Simulador!$B$27,C246+E247)),"")</x:f>
      </x:c>
      <x:c r="D247" s="159" t="str">
        <x:f>IF(A247&lt;=Simulador!$B$11,B246*Simulador!$B$25,"")</x:f>
      </x:c>
      <x:c r="E247" s="159" t="str">
        <x:f>IF(A247&lt;=Simulador!$B$11,C246*Simulador!$B$25,"")</x:f>
      </x:c>
      <x:c r="F247" s="159" t="str">
        <x:f>IF(A247&lt;=Simulador!$B$11,F246+D247,"")</x:f>
      </x:c>
      <x:c r="G247" s="159" t="str">
        <x:f>IF(A247&lt;=Simulador!$B$11,G246+E247,"")</x:f>
      </x:c>
      <x:c r="H247" s="159" t="str">
        <x:f>IF(A247&lt;=Simulador!$B$11,F247-G247,"")</x:f>
      </x:c>
      <x:c r="I247" s="159" t="str">
        <x:f>IF(A247&lt;=Simulador!$B$11,I246*(1+Simulador!$D$20),"")</x:f>
      </x:c>
      <x:c r="J247" s="159" t="str">
        <x:f>IF(A247&lt;=Simulador!$B$11,I247-Simulador!$B$6,"")</x:f>
      </x:c>
      <x:c r="K247" s="159" t="str">
        <x:f>IF(A247&lt;=Simulador!$B$11,(J247-MAX(J247,0)*Simulador!$B$12-Simulador!$B$14)-(H247-Simulador!$B$13),"")</x:f>
      </x:c>
    </x:row>
    <x:row r="248">
      <x:c r="A248" s="76" t="n">
        <x:f>A247+1</x:f>
        <x:v>244</x:v>
      </x:c>
      <x:c r="B248" s="159" t="str">
        <x:f>IF(A248&lt;=Simulador!$B$11,MAX(0,B247+D248-MIN(Simulador!$B$27,B247+D248)),"")</x:f>
      </x:c>
      <x:c r="C248" s="159" t="str">
        <x:f>IF(A248&lt;=Simulador!$B$11,MAX(0,C247+E248-MIN(Simulador!$B$27,C247+E248)),"")</x:f>
      </x:c>
      <x:c r="D248" s="159" t="str">
        <x:f>IF(A248&lt;=Simulador!$B$11,B247*Simulador!$B$25,"")</x:f>
      </x:c>
      <x:c r="E248" s="159" t="str">
        <x:f>IF(A248&lt;=Simulador!$B$11,C247*Simulador!$B$25,"")</x:f>
      </x:c>
      <x:c r="F248" s="159" t="str">
        <x:f>IF(A248&lt;=Simulador!$B$11,F247+D248,"")</x:f>
      </x:c>
      <x:c r="G248" s="159" t="str">
        <x:f>IF(A248&lt;=Simulador!$B$11,G247+E248,"")</x:f>
      </x:c>
      <x:c r="H248" s="159" t="str">
        <x:f>IF(A248&lt;=Simulador!$B$11,F248-G248,"")</x:f>
      </x:c>
      <x:c r="I248" s="159" t="str">
        <x:f>IF(A248&lt;=Simulador!$B$11,I247*(1+Simulador!$D$20),"")</x:f>
      </x:c>
      <x:c r="J248" s="159" t="str">
        <x:f>IF(A248&lt;=Simulador!$B$11,I248-Simulador!$B$6,"")</x:f>
      </x:c>
      <x:c r="K248" s="159" t="str">
        <x:f>IF(A248&lt;=Simulador!$B$11,(J248-MAX(J248,0)*Simulador!$B$12-Simulador!$B$14)-(H248-Simulador!$B$13),"")</x:f>
      </x:c>
    </x:row>
    <x:row r="249">
      <x:c r="A249" s="76" t="n">
        <x:f>A248+1</x:f>
        <x:v>245</x:v>
      </x:c>
      <x:c r="B249" s="159" t="str">
        <x:f>IF(A249&lt;=Simulador!$B$11,MAX(0,B248+D249-MIN(Simulador!$B$27,B248+D249)),"")</x:f>
      </x:c>
      <x:c r="C249" s="159" t="str">
        <x:f>IF(A249&lt;=Simulador!$B$11,MAX(0,C248+E249-MIN(Simulador!$B$27,C248+E249)),"")</x:f>
      </x:c>
      <x:c r="D249" s="159" t="str">
        <x:f>IF(A249&lt;=Simulador!$B$11,B248*Simulador!$B$25,"")</x:f>
      </x:c>
      <x:c r="E249" s="159" t="str">
        <x:f>IF(A249&lt;=Simulador!$B$11,C248*Simulador!$B$25,"")</x:f>
      </x:c>
      <x:c r="F249" s="159" t="str">
        <x:f>IF(A249&lt;=Simulador!$B$11,F248+D249,"")</x:f>
      </x:c>
      <x:c r="G249" s="159" t="str">
        <x:f>IF(A249&lt;=Simulador!$B$11,G248+E249,"")</x:f>
      </x:c>
      <x:c r="H249" s="159" t="str">
        <x:f>IF(A249&lt;=Simulador!$B$11,F249-G249,"")</x:f>
      </x:c>
      <x:c r="I249" s="159" t="str">
        <x:f>IF(A249&lt;=Simulador!$B$11,I248*(1+Simulador!$D$20),"")</x:f>
      </x:c>
      <x:c r="J249" s="159" t="str">
        <x:f>IF(A249&lt;=Simulador!$B$11,I249-Simulador!$B$6,"")</x:f>
      </x:c>
      <x:c r="K249" s="159" t="str">
        <x:f>IF(A249&lt;=Simulador!$B$11,(J249-MAX(J249,0)*Simulador!$B$12-Simulador!$B$14)-(H249-Simulador!$B$13),"")</x:f>
      </x:c>
    </x:row>
    <x:row r="250">
      <x:c r="A250" s="76" t="n">
        <x:f>A249+1</x:f>
        <x:v>246</x:v>
      </x:c>
      <x:c r="B250" s="159" t="str">
        <x:f>IF(A250&lt;=Simulador!$B$11,MAX(0,B249+D250-MIN(Simulador!$B$27,B249+D250)),"")</x:f>
      </x:c>
      <x:c r="C250" s="159" t="str">
        <x:f>IF(A250&lt;=Simulador!$B$11,MAX(0,C249+E250-MIN(Simulador!$B$27,C249+E250)),"")</x:f>
      </x:c>
      <x:c r="D250" s="159" t="str">
        <x:f>IF(A250&lt;=Simulador!$B$11,B249*Simulador!$B$25,"")</x:f>
      </x:c>
      <x:c r="E250" s="159" t="str">
        <x:f>IF(A250&lt;=Simulador!$B$11,C249*Simulador!$B$25,"")</x:f>
      </x:c>
      <x:c r="F250" s="159" t="str">
        <x:f>IF(A250&lt;=Simulador!$B$11,F249+D250,"")</x:f>
      </x:c>
      <x:c r="G250" s="159" t="str">
        <x:f>IF(A250&lt;=Simulador!$B$11,G249+E250,"")</x:f>
      </x:c>
      <x:c r="H250" s="159" t="str">
        <x:f>IF(A250&lt;=Simulador!$B$11,F250-G250,"")</x:f>
      </x:c>
      <x:c r="I250" s="159" t="str">
        <x:f>IF(A250&lt;=Simulador!$B$11,I249*(1+Simulador!$D$20),"")</x:f>
      </x:c>
      <x:c r="J250" s="159" t="str">
        <x:f>IF(A250&lt;=Simulador!$B$11,I250-Simulador!$B$6,"")</x:f>
      </x:c>
      <x:c r="K250" s="159" t="str">
        <x:f>IF(A250&lt;=Simulador!$B$11,(J250-MAX(J250,0)*Simulador!$B$12-Simulador!$B$14)-(H250-Simulador!$B$13),"")</x:f>
      </x:c>
    </x:row>
    <x:row r="251">
      <x:c r="A251" s="76" t="n">
        <x:f>A250+1</x:f>
        <x:v>247</x:v>
      </x:c>
      <x:c r="B251" s="159" t="str">
        <x:f>IF(A251&lt;=Simulador!$B$11,MAX(0,B250+D251-MIN(Simulador!$B$27,B250+D251)),"")</x:f>
      </x:c>
      <x:c r="C251" s="159" t="str">
        <x:f>IF(A251&lt;=Simulador!$B$11,MAX(0,C250+E251-MIN(Simulador!$B$27,C250+E251)),"")</x:f>
      </x:c>
      <x:c r="D251" s="159" t="str">
        <x:f>IF(A251&lt;=Simulador!$B$11,B250*Simulador!$B$25,"")</x:f>
      </x:c>
      <x:c r="E251" s="159" t="str">
        <x:f>IF(A251&lt;=Simulador!$B$11,C250*Simulador!$B$25,"")</x:f>
      </x:c>
      <x:c r="F251" s="159" t="str">
        <x:f>IF(A251&lt;=Simulador!$B$11,F250+D251,"")</x:f>
      </x:c>
      <x:c r="G251" s="159" t="str">
        <x:f>IF(A251&lt;=Simulador!$B$11,G250+E251,"")</x:f>
      </x:c>
      <x:c r="H251" s="159" t="str">
        <x:f>IF(A251&lt;=Simulador!$B$11,F251-G251,"")</x:f>
      </x:c>
      <x:c r="I251" s="159" t="str">
        <x:f>IF(A251&lt;=Simulador!$B$11,I250*(1+Simulador!$D$20),"")</x:f>
      </x:c>
      <x:c r="J251" s="159" t="str">
        <x:f>IF(A251&lt;=Simulador!$B$11,I251-Simulador!$B$6,"")</x:f>
      </x:c>
      <x:c r="K251" s="159" t="str">
        <x:f>IF(A251&lt;=Simulador!$B$11,(J251-MAX(J251,0)*Simulador!$B$12-Simulador!$B$14)-(H251-Simulador!$B$13),"")</x:f>
      </x:c>
    </x:row>
    <x:row r="252">
      <x:c r="A252" s="76" t="n">
        <x:f>A251+1</x:f>
        <x:v>248</x:v>
      </x:c>
      <x:c r="B252" s="159" t="str">
        <x:f>IF(A252&lt;=Simulador!$B$11,MAX(0,B251+D252-MIN(Simulador!$B$27,B251+D252)),"")</x:f>
      </x:c>
      <x:c r="C252" s="159" t="str">
        <x:f>IF(A252&lt;=Simulador!$B$11,MAX(0,C251+E252-MIN(Simulador!$B$27,C251+E252)),"")</x:f>
      </x:c>
      <x:c r="D252" s="159" t="str">
        <x:f>IF(A252&lt;=Simulador!$B$11,B251*Simulador!$B$25,"")</x:f>
      </x:c>
      <x:c r="E252" s="159" t="str">
        <x:f>IF(A252&lt;=Simulador!$B$11,C251*Simulador!$B$25,"")</x:f>
      </x:c>
      <x:c r="F252" s="159" t="str">
        <x:f>IF(A252&lt;=Simulador!$B$11,F251+D252,"")</x:f>
      </x:c>
      <x:c r="G252" s="159" t="str">
        <x:f>IF(A252&lt;=Simulador!$B$11,G251+E252,"")</x:f>
      </x:c>
      <x:c r="H252" s="159" t="str">
        <x:f>IF(A252&lt;=Simulador!$B$11,F252-G252,"")</x:f>
      </x:c>
      <x:c r="I252" s="159" t="str">
        <x:f>IF(A252&lt;=Simulador!$B$11,I251*(1+Simulador!$D$20),"")</x:f>
      </x:c>
      <x:c r="J252" s="159" t="str">
        <x:f>IF(A252&lt;=Simulador!$B$11,I252-Simulador!$B$6,"")</x:f>
      </x:c>
      <x:c r="K252" s="159" t="str">
        <x:f>IF(A252&lt;=Simulador!$B$11,(J252-MAX(J252,0)*Simulador!$B$12-Simulador!$B$14)-(H252-Simulador!$B$13),"")</x:f>
      </x:c>
    </x:row>
    <x:row r="253">
      <x:c r="A253" s="76" t="n">
        <x:f>A252+1</x:f>
        <x:v>249</x:v>
      </x:c>
      <x:c r="B253" s="159" t="str">
        <x:f>IF(A253&lt;=Simulador!$B$11,MAX(0,B252+D253-MIN(Simulador!$B$27,B252+D253)),"")</x:f>
      </x:c>
      <x:c r="C253" s="159" t="str">
        <x:f>IF(A253&lt;=Simulador!$B$11,MAX(0,C252+E253-MIN(Simulador!$B$27,C252+E253)),"")</x:f>
      </x:c>
      <x:c r="D253" s="159" t="str">
        <x:f>IF(A253&lt;=Simulador!$B$11,B252*Simulador!$B$25,"")</x:f>
      </x:c>
      <x:c r="E253" s="159" t="str">
        <x:f>IF(A253&lt;=Simulador!$B$11,C252*Simulador!$B$25,"")</x:f>
      </x:c>
      <x:c r="F253" s="159" t="str">
        <x:f>IF(A253&lt;=Simulador!$B$11,F252+D253,"")</x:f>
      </x:c>
      <x:c r="G253" s="159" t="str">
        <x:f>IF(A253&lt;=Simulador!$B$11,G252+E253,"")</x:f>
      </x:c>
      <x:c r="H253" s="159" t="str">
        <x:f>IF(A253&lt;=Simulador!$B$11,F253-G253,"")</x:f>
      </x:c>
      <x:c r="I253" s="159" t="str">
        <x:f>IF(A253&lt;=Simulador!$B$11,I252*(1+Simulador!$D$20),"")</x:f>
      </x:c>
      <x:c r="J253" s="159" t="str">
        <x:f>IF(A253&lt;=Simulador!$B$11,I253-Simulador!$B$6,"")</x:f>
      </x:c>
      <x:c r="K253" s="159" t="str">
        <x:f>IF(A253&lt;=Simulador!$B$11,(J253-MAX(J253,0)*Simulador!$B$12-Simulador!$B$14)-(H253-Simulador!$B$13),"")</x:f>
      </x:c>
    </x:row>
    <x:row r="254">
      <x:c r="A254" s="76" t="n">
        <x:f>A253+1</x:f>
        <x:v>250</x:v>
      </x:c>
      <x:c r="B254" s="159" t="str">
        <x:f>IF(A254&lt;=Simulador!$B$11,MAX(0,B253+D254-MIN(Simulador!$B$27,B253+D254)),"")</x:f>
      </x:c>
      <x:c r="C254" s="159" t="str">
        <x:f>IF(A254&lt;=Simulador!$B$11,MAX(0,C253+E254-MIN(Simulador!$B$27,C253+E254)),"")</x:f>
      </x:c>
      <x:c r="D254" s="159" t="str">
        <x:f>IF(A254&lt;=Simulador!$B$11,B253*Simulador!$B$25,"")</x:f>
      </x:c>
      <x:c r="E254" s="159" t="str">
        <x:f>IF(A254&lt;=Simulador!$B$11,C253*Simulador!$B$25,"")</x:f>
      </x:c>
      <x:c r="F254" s="159" t="str">
        <x:f>IF(A254&lt;=Simulador!$B$11,F253+D254,"")</x:f>
      </x:c>
      <x:c r="G254" s="159" t="str">
        <x:f>IF(A254&lt;=Simulador!$B$11,G253+E254,"")</x:f>
      </x:c>
      <x:c r="H254" s="159" t="str">
        <x:f>IF(A254&lt;=Simulador!$B$11,F254-G254,"")</x:f>
      </x:c>
      <x:c r="I254" s="159" t="str">
        <x:f>IF(A254&lt;=Simulador!$B$11,I253*(1+Simulador!$D$20),"")</x:f>
      </x:c>
      <x:c r="J254" s="159" t="str">
        <x:f>IF(A254&lt;=Simulador!$B$11,I254-Simulador!$B$6,"")</x:f>
      </x:c>
      <x:c r="K254" s="159" t="str">
        <x:f>IF(A254&lt;=Simulador!$B$11,(J254-MAX(J254,0)*Simulador!$B$12-Simulador!$B$14)-(H254-Simulador!$B$13),"")</x:f>
      </x:c>
    </x:row>
    <x:row r="255">
      <x:c r="A255" s="76" t="n">
        <x:f>A254+1</x:f>
        <x:v>251</x:v>
      </x:c>
      <x:c r="B255" s="159" t="str">
        <x:f>IF(A255&lt;=Simulador!$B$11,MAX(0,B254+D255-MIN(Simulador!$B$27,B254+D255)),"")</x:f>
      </x:c>
      <x:c r="C255" s="159" t="str">
        <x:f>IF(A255&lt;=Simulador!$B$11,MAX(0,C254+E255-MIN(Simulador!$B$27,C254+E255)),"")</x:f>
      </x:c>
      <x:c r="D255" s="159" t="str">
        <x:f>IF(A255&lt;=Simulador!$B$11,B254*Simulador!$B$25,"")</x:f>
      </x:c>
      <x:c r="E255" s="159" t="str">
        <x:f>IF(A255&lt;=Simulador!$B$11,C254*Simulador!$B$25,"")</x:f>
      </x:c>
      <x:c r="F255" s="159" t="str">
        <x:f>IF(A255&lt;=Simulador!$B$11,F254+D255,"")</x:f>
      </x:c>
      <x:c r="G255" s="159" t="str">
        <x:f>IF(A255&lt;=Simulador!$B$11,G254+E255,"")</x:f>
      </x:c>
      <x:c r="H255" s="159" t="str">
        <x:f>IF(A255&lt;=Simulador!$B$11,F255-G255,"")</x:f>
      </x:c>
      <x:c r="I255" s="159" t="str">
        <x:f>IF(A255&lt;=Simulador!$B$11,I254*(1+Simulador!$D$20),"")</x:f>
      </x:c>
      <x:c r="J255" s="159" t="str">
        <x:f>IF(A255&lt;=Simulador!$B$11,I255-Simulador!$B$6,"")</x:f>
      </x:c>
      <x:c r="K255" s="159" t="str">
        <x:f>IF(A255&lt;=Simulador!$B$11,(J255-MAX(J255,0)*Simulador!$B$12-Simulador!$B$14)-(H255-Simulador!$B$13),"")</x:f>
      </x:c>
    </x:row>
    <x:row r="256">
      <x:c r="A256" s="76" t="n">
        <x:f>A255+1</x:f>
        <x:v>252</x:v>
      </x:c>
      <x:c r="B256" s="159" t="str">
        <x:f>IF(A256&lt;=Simulador!$B$11,MAX(0,B255+D256-MIN(Simulador!$B$27,B255+D256)),"")</x:f>
      </x:c>
      <x:c r="C256" s="159" t="str">
        <x:f>IF(A256&lt;=Simulador!$B$11,MAX(0,C255+E256-MIN(Simulador!$B$27,C255+E256)),"")</x:f>
      </x:c>
      <x:c r="D256" s="159" t="str">
        <x:f>IF(A256&lt;=Simulador!$B$11,B255*Simulador!$B$25,"")</x:f>
      </x:c>
      <x:c r="E256" s="159" t="str">
        <x:f>IF(A256&lt;=Simulador!$B$11,C255*Simulador!$B$25,"")</x:f>
      </x:c>
      <x:c r="F256" s="159" t="str">
        <x:f>IF(A256&lt;=Simulador!$B$11,F255+D256,"")</x:f>
      </x:c>
      <x:c r="G256" s="159" t="str">
        <x:f>IF(A256&lt;=Simulador!$B$11,G255+E256,"")</x:f>
      </x:c>
      <x:c r="H256" s="159" t="str">
        <x:f>IF(A256&lt;=Simulador!$B$11,F256-G256,"")</x:f>
      </x:c>
      <x:c r="I256" s="159" t="str">
        <x:f>IF(A256&lt;=Simulador!$B$11,I255*(1+Simulador!$D$20),"")</x:f>
      </x:c>
      <x:c r="J256" s="159" t="str">
        <x:f>IF(A256&lt;=Simulador!$B$11,I256-Simulador!$B$6,"")</x:f>
      </x:c>
      <x:c r="K256" s="159" t="str">
        <x:f>IF(A256&lt;=Simulador!$B$11,(J256-MAX(J256,0)*Simulador!$B$12-Simulador!$B$14)-(H256-Simulador!$B$13),"")</x:f>
      </x:c>
    </x:row>
    <x:row r="257">
      <x:c r="A257" s="76" t="n">
        <x:f>A256+1</x:f>
        <x:v>253</x:v>
      </x:c>
      <x:c r="B257" s="159" t="str">
        <x:f>IF(A257&lt;=Simulador!$B$11,MAX(0,B256+D257-MIN(Simulador!$B$27,B256+D257)),"")</x:f>
      </x:c>
      <x:c r="C257" s="159" t="str">
        <x:f>IF(A257&lt;=Simulador!$B$11,MAX(0,C256+E257-MIN(Simulador!$B$27,C256+E257)),"")</x:f>
      </x:c>
      <x:c r="D257" s="159" t="str">
        <x:f>IF(A257&lt;=Simulador!$B$11,B256*Simulador!$B$25,"")</x:f>
      </x:c>
      <x:c r="E257" s="159" t="str">
        <x:f>IF(A257&lt;=Simulador!$B$11,C256*Simulador!$B$25,"")</x:f>
      </x:c>
      <x:c r="F257" s="159" t="str">
        <x:f>IF(A257&lt;=Simulador!$B$11,F256+D257,"")</x:f>
      </x:c>
      <x:c r="G257" s="159" t="str">
        <x:f>IF(A257&lt;=Simulador!$B$11,G256+E257,"")</x:f>
      </x:c>
      <x:c r="H257" s="159" t="str">
        <x:f>IF(A257&lt;=Simulador!$B$11,F257-G257,"")</x:f>
      </x:c>
      <x:c r="I257" s="159" t="str">
        <x:f>IF(A257&lt;=Simulador!$B$11,I256*(1+Simulador!$D$20),"")</x:f>
      </x:c>
      <x:c r="J257" s="159" t="str">
        <x:f>IF(A257&lt;=Simulador!$B$11,I257-Simulador!$B$6,"")</x:f>
      </x:c>
      <x:c r="K257" s="159" t="str">
        <x:f>IF(A257&lt;=Simulador!$B$11,(J257-MAX(J257,0)*Simulador!$B$12-Simulador!$B$14)-(H257-Simulador!$B$13),"")</x:f>
      </x:c>
    </x:row>
    <x:row r="258">
      <x:c r="A258" s="76" t="n">
        <x:f>A257+1</x:f>
        <x:v>254</x:v>
      </x:c>
      <x:c r="B258" s="159" t="str">
        <x:f>IF(A258&lt;=Simulador!$B$11,MAX(0,B257+D258-MIN(Simulador!$B$27,B257+D258)),"")</x:f>
      </x:c>
      <x:c r="C258" s="159" t="str">
        <x:f>IF(A258&lt;=Simulador!$B$11,MAX(0,C257+E258-MIN(Simulador!$B$27,C257+E258)),"")</x:f>
      </x:c>
      <x:c r="D258" s="159" t="str">
        <x:f>IF(A258&lt;=Simulador!$B$11,B257*Simulador!$B$25,"")</x:f>
      </x:c>
      <x:c r="E258" s="159" t="str">
        <x:f>IF(A258&lt;=Simulador!$B$11,C257*Simulador!$B$25,"")</x:f>
      </x:c>
      <x:c r="F258" s="159" t="str">
        <x:f>IF(A258&lt;=Simulador!$B$11,F257+D258,"")</x:f>
      </x:c>
      <x:c r="G258" s="159" t="str">
        <x:f>IF(A258&lt;=Simulador!$B$11,G257+E258,"")</x:f>
      </x:c>
      <x:c r="H258" s="159" t="str">
        <x:f>IF(A258&lt;=Simulador!$B$11,F258-G258,"")</x:f>
      </x:c>
      <x:c r="I258" s="159" t="str">
        <x:f>IF(A258&lt;=Simulador!$B$11,I257*(1+Simulador!$D$20),"")</x:f>
      </x:c>
      <x:c r="J258" s="159" t="str">
        <x:f>IF(A258&lt;=Simulador!$B$11,I258-Simulador!$B$6,"")</x:f>
      </x:c>
      <x:c r="K258" s="159" t="str">
        <x:f>IF(A258&lt;=Simulador!$B$11,(J258-MAX(J258,0)*Simulador!$B$12-Simulador!$B$14)-(H258-Simulador!$B$13),"")</x:f>
      </x:c>
    </x:row>
    <x:row r="259">
      <x:c r="A259" s="76" t="n">
        <x:f>A258+1</x:f>
        <x:v>255</x:v>
      </x:c>
      <x:c r="B259" s="159" t="str">
        <x:f>IF(A259&lt;=Simulador!$B$11,MAX(0,B258+D259-MIN(Simulador!$B$27,B258+D259)),"")</x:f>
      </x:c>
      <x:c r="C259" s="159" t="str">
        <x:f>IF(A259&lt;=Simulador!$B$11,MAX(0,C258+E259-MIN(Simulador!$B$27,C258+E259)),"")</x:f>
      </x:c>
      <x:c r="D259" s="159" t="str">
        <x:f>IF(A259&lt;=Simulador!$B$11,B258*Simulador!$B$25,"")</x:f>
      </x:c>
      <x:c r="E259" s="159" t="str">
        <x:f>IF(A259&lt;=Simulador!$B$11,C258*Simulador!$B$25,"")</x:f>
      </x:c>
      <x:c r="F259" s="159" t="str">
        <x:f>IF(A259&lt;=Simulador!$B$11,F258+D259,"")</x:f>
      </x:c>
      <x:c r="G259" s="159" t="str">
        <x:f>IF(A259&lt;=Simulador!$B$11,G258+E259,"")</x:f>
      </x:c>
      <x:c r="H259" s="159" t="str">
        <x:f>IF(A259&lt;=Simulador!$B$11,F259-G259,"")</x:f>
      </x:c>
      <x:c r="I259" s="159" t="str">
        <x:f>IF(A259&lt;=Simulador!$B$11,I258*(1+Simulador!$D$20),"")</x:f>
      </x:c>
      <x:c r="J259" s="159" t="str">
        <x:f>IF(A259&lt;=Simulador!$B$11,I259-Simulador!$B$6,"")</x:f>
      </x:c>
      <x:c r="K259" s="159" t="str">
        <x:f>IF(A259&lt;=Simulador!$B$11,(J259-MAX(J259,0)*Simulador!$B$12-Simulador!$B$14)-(H259-Simulador!$B$13),"")</x:f>
      </x:c>
    </x:row>
    <x:row r="260">
      <x:c r="A260" s="76" t="n">
        <x:f>A259+1</x:f>
        <x:v>256</x:v>
      </x:c>
      <x:c r="B260" s="159" t="str">
        <x:f>IF(A260&lt;=Simulador!$B$11,MAX(0,B259+D260-MIN(Simulador!$B$27,B259+D260)),"")</x:f>
      </x:c>
      <x:c r="C260" s="159" t="str">
        <x:f>IF(A260&lt;=Simulador!$B$11,MAX(0,C259+E260-MIN(Simulador!$B$27,C259+E260)),"")</x:f>
      </x:c>
      <x:c r="D260" s="159" t="str">
        <x:f>IF(A260&lt;=Simulador!$B$11,B259*Simulador!$B$25,"")</x:f>
      </x:c>
      <x:c r="E260" s="159" t="str">
        <x:f>IF(A260&lt;=Simulador!$B$11,C259*Simulador!$B$25,"")</x:f>
      </x:c>
      <x:c r="F260" s="159" t="str">
        <x:f>IF(A260&lt;=Simulador!$B$11,F259+D260,"")</x:f>
      </x:c>
      <x:c r="G260" s="159" t="str">
        <x:f>IF(A260&lt;=Simulador!$B$11,G259+E260,"")</x:f>
      </x:c>
      <x:c r="H260" s="159" t="str">
        <x:f>IF(A260&lt;=Simulador!$B$11,F260-G260,"")</x:f>
      </x:c>
      <x:c r="I260" s="159" t="str">
        <x:f>IF(A260&lt;=Simulador!$B$11,I259*(1+Simulador!$D$20),"")</x:f>
      </x:c>
      <x:c r="J260" s="159" t="str">
        <x:f>IF(A260&lt;=Simulador!$B$11,I260-Simulador!$B$6,"")</x:f>
      </x:c>
      <x:c r="K260" s="159" t="str">
        <x:f>IF(A260&lt;=Simulador!$B$11,(J260-MAX(J260,0)*Simulador!$B$12-Simulador!$B$14)-(H260-Simulador!$B$13),"")</x:f>
      </x:c>
    </x:row>
    <x:row r="261">
      <x:c r="A261" s="76" t="n">
        <x:f>A260+1</x:f>
        <x:v>257</x:v>
      </x:c>
      <x:c r="B261" s="159" t="str">
        <x:f>IF(A261&lt;=Simulador!$B$11,MAX(0,B260+D261-MIN(Simulador!$B$27,B260+D261)),"")</x:f>
      </x:c>
      <x:c r="C261" s="159" t="str">
        <x:f>IF(A261&lt;=Simulador!$B$11,MAX(0,C260+E261-MIN(Simulador!$B$27,C260+E261)),"")</x:f>
      </x:c>
      <x:c r="D261" s="159" t="str">
        <x:f>IF(A261&lt;=Simulador!$B$11,B260*Simulador!$B$25,"")</x:f>
      </x:c>
      <x:c r="E261" s="159" t="str">
        <x:f>IF(A261&lt;=Simulador!$B$11,C260*Simulador!$B$25,"")</x:f>
      </x:c>
      <x:c r="F261" s="159" t="str">
        <x:f>IF(A261&lt;=Simulador!$B$11,F260+D261,"")</x:f>
      </x:c>
      <x:c r="G261" s="159" t="str">
        <x:f>IF(A261&lt;=Simulador!$B$11,G260+E261,"")</x:f>
      </x:c>
      <x:c r="H261" s="159" t="str">
        <x:f>IF(A261&lt;=Simulador!$B$11,F261-G261,"")</x:f>
      </x:c>
      <x:c r="I261" s="159" t="str">
        <x:f>IF(A261&lt;=Simulador!$B$11,I260*(1+Simulador!$D$20),"")</x:f>
      </x:c>
      <x:c r="J261" s="159" t="str">
        <x:f>IF(A261&lt;=Simulador!$B$11,I261-Simulador!$B$6,"")</x:f>
      </x:c>
      <x:c r="K261" s="159" t="str">
        <x:f>IF(A261&lt;=Simulador!$B$11,(J261-MAX(J261,0)*Simulador!$B$12-Simulador!$B$14)-(H261-Simulador!$B$13),"")</x:f>
      </x:c>
    </x:row>
    <x:row r="262">
      <x:c r="A262" s="76" t="n">
        <x:f>A261+1</x:f>
        <x:v>258</x:v>
      </x:c>
      <x:c r="B262" s="159" t="str">
        <x:f>IF(A262&lt;=Simulador!$B$11,MAX(0,B261+D262-MIN(Simulador!$B$27,B261+D262)),"")</x:f>
      </x:c>
      <x:c r="C262" s="159" t="str">
        <x:f>IF(A262&lt;=Simulador!$B$11,MAX(0,C261+E262-MIN(Simulador!$B$27,C261+E262)),"")</x:f>
      </x:c>
      <x:c r="D262" s="159" t="str">
        <x:f>IF(A262&lt;=Simulador!$B$11,B261*Simulador!$B$25,"")</x:f>
      </x:c>
      <x:c r="E262" s="159" t="str">
        <x:f>IF(A262&lt;=Simulador!$B$11,C261*Simulador!$B$25,"")</x:f>
      </x:c>
      <x:c r="F262" s="159" t="str">
        <x:f>IF(A262&lt;=Simulador!$B$11,F261+D262,"")</x:f>
      </x:c>
      <x:c r="G262" s="159" t="str">
        <x:f>IF(A262&lt;=Simulador!$B$11,G261+E262,"")</x:f>
      </x:c>
      <x:c r="H262" s="159" t="str">
        <x:f>IF(A262&lt;=Simulador!$B$11,F262-G262,"")</x:f>
      </x:c>
      <x:c r="I262" s="159" t="str">
        <x:f>IF(A262&lt;=Simulador!$B$11,I261*(1+Simulador!$D$20),"")</x:f>
      </x:c>
      <x:c r="J262" s="159" t="str">
        <x:f>IF(A262&lt;=Simulador!$B$11,I262-Simulador!$B$6,"")</x:f>
      </x:c>
      <x:c r="K262" s="159" t="str">
        <x:f>IF(A262&lt;=Simulador!$B$11,(J262-MAX(J262,0)*Simulador!$B$12-Simulador!$B$14)-(H262-Simulador!$B$13),"")</x:f>
      </x:c>
    </x:row>
    <x:row r="263">
      <x:c r="A263" s="76" t="n">
        <x:f>A262+1</x:f>
        <x:v>259</x:v>
      </x:c>
      <x:c r="B263" s="159" t="str">
        <x:f>IF(A263&lt;=Simulador!$B$11,MAX(0,B262+D263-MIN(Simulador!$B$27,B262+D263)),"")</x:f>
      </x:c>
      <x:c r="C263" s="159" t="str">
        <x:f>IF(A263&lt;=Simulador!$B$11,MAX(0,C262+E263-MIN(Simulador!$B$27,C262+E263)),"")</x:f>
      </x:c>
      <x:c r="D263" s="159" t="str">
        <x:f>IF(A263&lt;=Simulador!$B$11,B262*Simulador!$B$25,"")</x:f>
      </x:c>
      <x:c r="E263" s="159" t="str">
        <x:f>IF(A263&lt;=Simulador!$B$11,C262*Simulador!$B$25,"")</x:f>
      </x:c>
      <x:c r="F263" s="159" t="str">
        <x:f>IF(A263&lt;=Simulador!$B$11,F262+D263,"")</x:f>
      </x:c>
      <x:c r="G263" s="159" t="str">
        <x:f>IF(A263&lt;=Simulador!$B$11,G262+E263,"")</x:f>
      </x:c>
      <x:c r="H263" s="159" t="str">
        <x:f>IF(A263&lt;=Simulador!$B$11,F263-G263,"")</x:f>
      </x:c>
      <x:c r="I263" s="159" t="str">
        <x:f>IF(A263&lt;=Simulador!$B$11,I262*(1+Simulador!$D$20),"")</x:f>
      </x:c>
      <x:c r="J263" s="159" t="str">
        <x:f>IF(A263&lt;=Simulador!$B$11,I263-Simulador!$B$6,"")</x:f>
      </x:c>
      <x:c r="K263" s="159" t="str">
        <x:f>IF(A263&lt;=Simulador!$B$11,(J263-MAX(J263,0)*Simulador!$B$12-Simulador!$B$14)-(H263-Simulador!$B$13),"")</x:f>
      </x:c>
    </x:row>
    <x:row r="264">
      <x:c r="A264" s="76" t="n">
        <x:f>A263+1</x:f>
        <x:v>260</x:v>
      </x:c>
      <x:c r="B264" s="159" t="str">
        <x:f>IF(A264&lt;=Simulador!$B$11,MAX(0,B263+D264-MIN(Simulador!$B$27,B263+D264)),"")</x:f>
      </x:c>
      <x:c r="C264" s="159" t="str">
        <x:f>IF(A264&lt;=Simulador!$B$11,MAX(0,C263+E264-MIN(Simulador!$B$27,C263+E264)),"")</x:f>
      </x:c>
      <x:c r="D264" s="159" t="str">
        <x:f>IF(A264&lt;=Simulador!$B$11,B263*Simulador!$B$25,"")</x:f>
      </x:c>
      <x:c r="E264" s="159" t="str">
        <x:f>IF(A264&lt;=Simulador!$B$11,C263*Simulador!$B$25,"")</x:f>
      </x:c>
      <x:c r="F264" s="159" t="str">
        <x:f>IF(A264&lt;=Simulador!$B$11,F263+D264,"")</x:f>
      </x:c>
      <x:c r="G264" s="159" t="str">
        <x:f>IF(A264&lt;=Simulador!$B$11,G263+E264,"")</x:f>
      </x:c>
      <x:c r="H264" s="159" t="str">
        <x:f>IF(A264&lt;=Simulador!$B$11,F264-G264,"")</x:f>
      </x:c>
      <x:c r="I264" s="159" t="str">
        <x:f>IF(A264&lt;=Simulador!$B$11,I263*(1+Simulador!$D$20),"")</x:f>
      </x:c>
      <x:c r="J264" s="159" t="str">
        <x:f>IF(A264&lt;=Simulador!$B$11,I264-Simulador!$B$6,"")</x:f>
      </x:c>
      <x:c r="K264" s="159" t="str">
        <x:f>IF(A264&lt;=Simulador!$B$11,(J264-MAX(J264,0)*Simulador!$B$12-Simulador!$B$14)-(H264-Simulador!$B$13),"")</x:f>
      </x:c>
    </x:row>
    <x:row r="265">
      <x:c r="A265" s="76" t="n">
        <x:f>A264+1</x:f>
        <x:v>261</x:v>
      </x:c>
      <x:c r="B265" s="159" t="str">
        <x:f>IF(A265&lt;=Simulador!$B$11,MAX(0,B264+D265-MIN(Simulador!$B$27,B264+D265)),"")</x:f>
      </x:c>
      <x:c r="C265" s="159" t="str">
        <x:f>IF(A265&lt;=Simulador!$B$11,MAX(0,C264+E265-MIN(Simulador!$B$27,C264+E265)),"")</x:f>
      </x:c>
      <x:c r="D265" s="159" t="str">
        <x:f>IF(A265&lt;=Simulador!$B$11,B264*Simulador!$B$25,"")</x:f>
      </x:c>
      <x:c r="E265" s="159" t="str">
        <x:f>IF(A265&lt;=Simulador!$B$11,C264*Simulador!$B$25,"")</x:f>
      </x:c>
      <x:c r="F265" s="159" t="str">
        <x:f>IF(A265&lt;=Simulador!$B$11,F264+D265,"")</x:f>
      </x:c>
      <x:c r="G265" s="159" t="str">
        <x:f>IF(A265&lt;=Simulador!$B$11,G264+E265,"")</x:f>
      </x:c>
      <x:c r="H265" s="159" t="str">
        <x:f>IF(A265&lt;=Simulador!$B$11,F265-G265,"")</x:f>
      </x:c>
      <x:c r="I265" s="159" t="str">
        <x:f>IF(A265&lt;=Simulador!$B$11,I264*(1+Simulador!$D$20),"")</x:f>
      </x:c>
      <x:c r="J265" s="159" t="str">
        <x:f>IF(A265&lt;=Simulador!$B$11,I265-Simulador!$B$6,"")</x:f>
      </x:c>
      <x:c r="K265" s="159" t="str">
        <x:f>IF(A265&lt;=Simulador!$B$11,(J265-MAX(J265,0)*Simulador!$B$12-Simulador!$B$14)-(H265-Simulador!$B$13),"")</x:f>
      </x:c>
    </x:row>
    <x:row r="266">
      <x:c r="A266" s="76" t="n">
        <x:f>A265+1</x:f>
        <x:v>262</x:v>
      </x:c>
      <x:c r="B266" s="159" t="str">
        <x:f>IF(A266&lt;=Simulador!$B$11,MAX(0,B265+D266-MIN(Simulador!$B$27,B265+D266)),"")</x:f>
      </x:c>
      <x:c r="C266" s="159" t="str">
        <x:f>IF(A266&lt;=Simulador!$B$11,MAX(0,C265+E266-MIN(Simulador!$B$27,C265+E266)),"")</x:f>
      </x:c>
      <x:c r="D266" s="159" t="str">
        <x:f>IF(A266&lt;=Simulador!$B$11,B265*Simulador!$B$25,"")</x:f>
      </x:c>
      <x:c r="E266" s="159" t="str">
        <x:f>IF(A266&lt;=Simulador!$B$11,C265*Simulador!$B$25,"")</x:f>
      </x:c>
      <x:c r="F266" s="159" t="str">
        <x:f>IF(A266&lt;=Simulador!$B$11,F265+D266,"")</x:f>
      </x:c>
      <x:c r="G266" s="159" t="str">
        <x:f>IF(A266&lt;=Simulador!$B$11,G265+E266,"")</x:f>
      </x:c>
      <x:c r="H266" s="159" t="str">
        <x:f>IF(A266&lt;=Simulador!$B$11,F266-G266,"")</x:f>
      </x:c>
      <x:c r="I266" s="159" t="str">
        <x:f>IF(A266&lt;=Simulador!$B$11,I265*(1+Simulador!$D$20),"")</x:f>
      </x:c>
      <x:c r="J266" s="159" t="str">
        <x:f>IF(A266&lt;=Simulador!$B$11,I266-Simulador!$B$6,"")</x:f>
      </x:c>
      <x:c r="K266" s="159" t="str">
        <x:f>IF(A266&lt;=Simulador!$B$11,(J266-MAX(J266,0)*Simulador!$B$12-Simulador!$B$14)-(H266-Simulador!$B$13),"")</x:f>
      </x:c>
    </x:row>
    <x:row r="267">
      <x:c r="A267" s="76" t="n">
        <x:f>A266+1</x:f>
        <x:v>263</x:v>
      </x:c>
      <x:c r="B267" s="159" t="str">
        <x:f>IF(A267&lt;=Simulador!$B$11,MAX(0,B266+D267-MIN(Simulador!$B$27,B266+D267)),"")</x:f>
      </x:c>
      <x:c r="C267" s="159" t="str">
        <x:f>IF(A267&lt;=Simulador!$B$11,MAX(0,C266+E267-MIN(Simulador!$B$27,C266+E267)),"")</x:f>
      </x:c>
      <x:c r="D267" s="159" t="str">
        <x:f>IF(A267&lt;=Simulador!$B$11,B266*Simulador!$B$25,"")</x:f>
      </x:c>
      <x:c r="E267" s="159" t="str">
        <x:f>IF(A267&lt;=Simulador!$B$11,C266*Simulador!$B$25,"")</x:f>
      </x:c>
      <x:c r="F267" s="159" t="str">
        <x:f>IF(A267&lt;=Simulador!$B$11,F266+D267,"")</x:f>
      </x:c>
      <x:c r="G267" s="159" t="str">
        <x:f>IF(A267&lt;=Simulador!$B$11,G266+E267,"")</x:f>
      </x:c>
      <x:c r="H267" s="159" t="str">
        <x:f>IF(A267&lt;=Simulador!$B$11,F267-G267,"")</x:f>
      </x:c>
      <x:c r="I267" s="159" t="str">
        <x:f>IF(A267&lt;=Simulador!$B$11,I266*(1+Simulador!$D$20),"")</x:f>
      </x:c>
      <x:c r="J267" s="159" t="str">
        <x:f>IF(A267&lt;=Simulador!$B$11,I267-Simulador!$B$6,"")</x:f>
      </x:c>
      <x:c r="K267" s="159" t="str">
        <x:f>IF(A267&lt;=Simulador!$B$11,(J267-MAX(J267,0)*Simulador!$B$12-Simulador!$B$14)-(H267-Simulador!$B$13),"")</x:f>
      </x:c>
    </x:row>
    <x:row r="268">
      <x:c r="A268" s="76" t="n">
        <x:f>A267+1</x:f>
        <x:v>264</x:v>
      </x:c>
      <x:c r="B268" s="159" t="str">
        <x:f>IF(A268&lt;=Simulador!$B$11,MAX(0,B267+D268-MIN(Simulador!$B$27,B267+D268)),"")</x:f>
      </x:c>
      <x:c r="C268" s="159" t="str">
        <x:f>IF(A268&lt;=Simulador!$B$11,MAX(0,C267+E268-MIN(Simulador!$B$27,C267+E268)),"")</x:f>
      </x:c>
      <x:c r="D268" s="159" t="str">
        <x:f>IF(A268&lt;=Simulador!$B$11,B267*Simulador!$B$25,"")</x:f>
      </x:c>
      <x:c r="E268" s="159" t="str">
        <x:f>IF(A268&lt;=Simulador!$B$11,C267*Simulador!$B$25,"")</x:f>
      </x:c>
      <x:c r="F268" s="159" t="str">
        <x:f>IF(A268&lt;=Simulador!$B$11,F267+D268,"")</x:f>
      </x:c>
      <x:c r="G268" s="159" t="str">
        <x:f>IF(A268&lt;=Simulador!$B$11,G267+E268,"")</x:f>
      </x:c>
      <x:c r="H268" s="159" t="str">
        <x:f>IF(A268&lt;=Simulador!$B$11,F268-G268,"")</x:f>
      </x:c>
      <x:c r="I268" s="159" t="str">
        <x:f>IF(A268&lt;=Simulador!$B$11,I267*(1+Simulador!$D$20),"")</x:f>
      </x:c>
      <x:c r="J268" s="159" t="str">
        <x:f>IF(A268&lt;=Simulador!$B$11,I268-Simulador!$B$6,"")</x:f>
      </x:c>
      <x:c r="K268" s="159" t="str">
        <x:f>IF(A268&lt;=Simulador!$B$11,(J268-MAX(J268,0)*Simulador!$B$12-Simulador!$B$14)-(H268-Simulador!$B$13),"")</x:f>
      </x:c>
    </x:row>
    <x:row r="269">
      <x:c r="A269" s="76" t="n">
        <x:f>A268+1</x:f>
        <x:v>265</x:v>
      </x:c>
      <x:c r="B269" s="159" t="str">
        <x:f>IF(A269&lt;=Simulador!$B$11,MAX(0,B268+D269-MIN(Simulador!$B$27,B268+D269)),"")</x:f>
      </x:c>
      <x:c r="C269" s="159" t="str">
        <x:f>IF(A269&lt;=Simulador!$B$11,MAX(0,C268+E269-MIN(Simulador!$B$27,C268+E269)),"")</x:f>
      </x:c>
      <x:c r="D269" s="159" t="str">
        <x:f>IF(A269&lt;=Simulador!$B$11,B268*Simulador!$B$25,"")</x:f>
      </x:c>
      <x:c r="E269" s="159" t="str">
        <x:f>IF(A269&lt;=Simulador!$B$11,C268*Simulador!$B$25,"")</x:f>
      </x:c>
      <x:c r="F269" s="159" t="str">
        <x:f>IF(A269&lt;=Simulador!$B$11,F268+D269,"")</x:f>
      </x:c>
      <x:c r="G269" s="159" t="str">
        <x:f>IF(A269&lt;=Simulador!$B$11,G268+E269,"")</x:f>
      </x:c>
      <x:c r="H269" s="159" t="str">
        <x:f>IF(A269&lt;=Simulador!$B$11,F269-G269,"")</x:f>
      </x:c>
      <x:c r="I269" s="159" t="str">
        <x:f>IF(A269&lt;=Simulador!$B$11,I268*(1+Simulador!$D$20),"")</x:f>
      </x:c>
      <x:c r="J269" s="159" t="str">
        <x:f>IF(A269&lt;=Simulador!$B$11,I269-Simulador!$B$6,"")</x:f>
      </x:c>
      <x:c r="K269" s="159" t="str">
        <x:f>IF(A269&lt;=Simulador!$B$11,(J269-MAX(J269,0)*Simulador!$B$12-Simulador!$B$14)-(H269-Simulador!$B$13),"")</x:f>
      </x:c>
    </x:row>
    <x:row r="270">
      <x:c r="A270" s="76" t="n">
        <x:f>A269+1</x:f>
        <x:v>266</x:v>
      </x:c>
      <x:c r="B270" s="159" t="str">
        <x:f>IF(A270&lt;=Simulador!$B$11,MAX(0,B269+D270-MIN(Simulador!$B$27,B269+D270)),"")</x:f>
      </x:c>
      <x:c r="C270" s="159" t="str">
        <x:f>IF(A270&lt;=Simulador!$B$11,MAX(0,C269+E270-MIN(Simulador!$B$27,C269+E270)),"")</x:f>
      </x:c>
      <x:c r="D270" s="159" t="str">
        <x:f>IF(A270&lt;=Simulador!$B$11,B269*Simulador!$B$25,"")</x:f>
      </x:c>
      <x:c r="E270" s="159" t="str">
        <x:f>IF(A270&lt;=Simulador!$B$11,C269*Simulador!$B$25,"")</x:f>
      </x:c>
      <x:c r="F270" s="159" t="str">
        <x:f>IF(A270&lt;=Simulador!$B$11,F269+D270,"")</x:f>
      </x:c>
      <x:c r="G270" s="159" t="str">
        <x:f>IF(A270&lt;=Simulador!$B$11,G269+E270,"")</x:f>
      </x:c>
      <x:c r="H270" s="159" t="str">
        <x:f>IF(A270&lt;=Simulador!$B$11,F270-G270,"")</x:f>
      </x:c>
      <x:c r="I270" s="159" t="str">
        <x:f>IF(A270&lt;=Simulador!$B$11,I269*(1+Simulador!$D$20),"")</x:f>
      </x:c>
      <x:c r="J270" s="159" t="str">
        <x:f>IF(A270&lt;=Simulador!$B$11,I270-Simulador!$B$6,"")</x:f>
      </x:c>
      <x:c r="K270" s="159" t="str">
        <x:f>IF(A270&lt;=Simulador!$B$11,(J270-MAX(J270,0)*Simulador!$B$12-Simulador!$B$14)-(H270-Simulador!$B$13),"")</x:f>
      </x:c>
    </x:row>
    <x:row r="271">
      <x:c r="A271" s="76" t="n">
        <x:f>A270+1</x:f>
        <x:v>267</x:v>
      </x:c>
      <x:c r="B271" s="159" t="str">
        <x:f>IF(A271&lt;=Simulador!$B$11,MAX(0,B270+D271-MIN(Simulador!$B$27,B270+D271)),"")</x:f>
      </x:c>
      <x:c r="C271" s="159" t="str">
        <x:f>IF(A271&lt;=Simulador!$B$11,MAX(0,C270+E271-MIN(Simulador!$B$27,C270+E271)),"")</x:f>
      </x:c>
      <x:c r="D271" s="159" t="str">
        <x:f>IF(A271&lt;=Simulador!$B$11,B270*Simulador!$B$25,"")</x:f>
      </x:c>
      <x:c r="E271" s="159" t="str">
        <x:f>IF(A271&lt;=Simulador!$B$11,C270*Simulador!$B$25,"")</x:f>
      </x:c>
      <x:c r="F271" s="159" t="str">
        <x:f>IF(A271&lt;=Simulador!$B$11,F270+D271,"")</x:f>
      </x:c>
      <x:c r="G271" s="159" t="str">
        <x:f>IF(A271&lt;=Simulador!$B$11,G270+E271,"")</x:f>
      </x:c>
      <x:c r="H271" s="159" t="str">
        <x:f>IF(A271&lt;=Simulador!$B$11,F271-G271,"")</x:f>
      </x:c>
      <x:c r="I271" s="159" t="str">
        <x:f>IF(A271&lt;=Simulador!$B$11,I270*(1+Simulador!$D$20),"")</x:f>
      </x:c>
      <x:c r="J271" s="159" t="str">
        <x:f>IF(A271&lt;=Simulador!$B$11,I271-Simulador!$B$6,"")</x:f>
      </x:c>
      <x:c r="K271" s="159" t="str">
        <x:f>IF(A271&lt;=Simulador!$B$11,(J271-MAX(J271,0)*Simulador!$B$12-Simulador!$B$14)-(H271-Simulador!$B$13),"")</x:f>
      </x:c>
    </x:row>
    <x:row r="272">
      <x:c r="A272" s="76" t="n">
        <x:f>A271+1</x:f>
        <x:v>268</x:v>
      </x:c>
      <x:c r="B272" s="159" t="str">
        <x:f>IF(A272&lt;=Simulador!$B$11,MAX(0,B271+D272-MIN(Simulador!$B$27,B271+D272)),"")</x:f>
      </x:c>
      <x:c r="C272" s="159" t="str">
        <x:f>IF(A272&lt;=Simulador!$B$11,MAX(0,C271+E272-MIN(Simulador!$B$27,C271+E272)),"")</x:f>
      </x:c>
      <x:c r="D272" s="159" t="str">
        <x:f>IF(A272&lt;=Simulador!$B$11,B271*Simulador!$B$25,"")</x:f>
      </x:c>
      <x:c r="E272" s="159" t="str">
        <x:f>IF(A272&lt;=Simulador!$B$11,C271*Simulador!$B$25,"")</x:f>
      </x:c>
      <x:c r="F272" s="159" t="str">
        <x:f>IF(A272&lt;=Simulador!$B$11,F271+D272,"")</x:f>
      </x:c>
      <x:c r="G272" s="159" t="str">
        <x:f>IF(A272&lt;=Simulador!$B$11,G271+E272,"")</x:f>
      </x:c>
      <x:c r="H272" s="159" t="str">
        <x:f>IF(A272&lt;=Simulador!$B$11,F272-G272,"")</x:f>
      </x:c>
      <x:c r="I272" s="159" t="str">
        <x:f>IF(A272&lt;=Simulador!$B$11,I271*(1+Simulador!$D$20),"")</x:f>
      </x:c>
      <x:c r="J272" s="159" t="str">
        <x:f>IF(A272&lt;=Simulador!$B$11,I272-Simulador!$B$6,"")</x:f>
      </x:c>
      <x:c r="K272" s="159" t="str">
        <x:f>IF(A272&lt;=Simulador!$B$11,(J272-MAX(J272,0)*Simulador!$B$12-Simulador!$B$14)-(H272-Simulador!$B$13),"")</x:f>
      </x:c>
    </x:row>
    <x:row r="273">
      <x:c r="A273" s="76" t="n">
        <x:f>A272+1</x:f>
        <x:v>269</x:v>
      </x:c>
      <x:c r="B273" s="159" t="str">
        <x:f>IF(A273&lt;=Simulador!$B$11,MAX(0,B272+D273-MIN(Simulador!$B$27,B272+D273)),"")</x:f>
      </x:c>
      <x:c r="C273" s="159" t="str">
        <x:f>IF(A273&lt;=Simulador!$B$11,MAX(0,C272+E273-MIN(Simulador!$B$27,C272+E273)),"")</x:f>
      </x:c>
      <x:c r="D273" s="159" t="str">
        <x:f>IF(A273&lt;=Simulador!$B$11,B272*Simulador!$B$25,"")</x:f>
      </x:c>
      <x:c r="E273" s="159" t="str">
        <x:f>IF(A273&lt;=Simulador!$B$11,C272*Simulador!$B$25,"")</x:f>
      </x:c>
      <x:c r="F273" s="159" t="str">
        <x:f>IF(A273&lt;=Simulador!$B$11,F272+D273,"")</x:f>
      </x:c>
      <x:c r="G273" s="159" t="str">
        <x:f>IF(A273&lt;=Simulador!$B$11,G272+E273,"")</x:f>
      </x:c>
      <x:c r="H273" s="159" t="str">
        <x:f>IF(A273&lt;=Simulador!$B$11,F273-G273,"")</x:f>
      </x:c>
      <x:c r="I273" s="159" t="str">
        <x:f>IF(A273&lt;=Simulador!$B$11,I272*(1+Simulador!$D$20),"")</x:f>
      </x:c>
      <x:c r="J273" s="159" t="str">
        <x:f>IF(A273&lt;=Simulador!$B$11,I273-Simulador!$B$6,"")</x:f>
      </x:c>
      <x:c r="K273" s="159" t="str">
        <x:f>IF(A273&lt;=Simulador!$B$11,(J273-MAX(J273,0)*Simulador!$B$12-Simulador!$B$14)-(H273-Simulador!$B$13),"")</x:f>
      </x:c>
    </x:row>
    <x:row r="274">
      <x:c r="A274" s="76" t="n">
        <x:f>A273+1</x:f>
        <x:v>270</x:v>
      </x:c>
      <x:c r="B274" s="159" t="str">
        <x:f>IF(A274&lt;=Simulador!$B$11,MAX(0,B273+D274-MIN(Simulador!$B$27,B273+D274)),"")</x:f>
      </x:c>
      <x:c r="C274" s="159" t="str">
        <x:f>IF(A274&lt;=Simulador!$B$11,MAX(0,C273+E274-MIN(Simulador!$B$27,C273+E274)),"")</x:f>
      </x:c>
      <x:c r="D274" s="159" t="str">
        <x:f>IF(A274&lt;=Simulador!$B$11,B273*Simulador!$B$25,"")</x:f>
      </x:c>
      <x:c r="E274" s="159" t="str">
        <x:f>IF(A274&lt;=Simulador!$B$11,C273*Simulador!$B$25,"")</x:f>
      </x:c>
      <x:c r="F274" s="159" t="str">
        <x:f>IF(A274&lt;=Simulador!$B$11,F273+D274,"")</x:f>
      </x:c>
      <x:c r="G274" s="159" t="str">
        <x:f>IF(A274&lt;=Simulador!$B$11,G273+E274,"")</x:f>
      </x:c>
      <x:c r="H274" s="159" t="str">
        <x:f>IF(A274&lt;=Simulador!$B$11,F274-G274,"")</x:f>
      </x:c>
      <x:c r="I274" s="159" t="str">
        <x:f>IF(A274&lt;=Simulador!$B$11,I273*(1+Simulador!$D$20),"")</x:f>
      </x:c>
      <x:c r="J274" s="159" t="str">
        <x:f>IF(A274&lt;=Simulador!$B$11,I274-Simulador!$B$6,"")</x:f>
      </x:c>
      <x:c r="K274" s="159" t="str">
        <x:f>IF(A274&lt;=Simulador!$B$11,(J274-MAX(J274,0)*Simulador!$B$12-Simulador!$B$14)-(H274-Simulador!$B$13),"")</x:f>
      </x:c>
    </x:row>
    <x:row r="275">
      <x:c r="A275" s="76" t="n">
        <x:f>A274+1</x:f>
        <x:v>271</x:v>
      </x:c>
      <x:c r="B275" s="159" t="str">
        <x:f>IF(A275&lt;=Simulador!$B$11,MAX(0,B274+D275-MIN(Simulador!$B$27,B274+D275)),"")</x:f>
      </x:c>
      <x:c r="C275" s="159" t="str">
        <x:f>IF(A275&lt;=Simulador!$B$11,MAX(0,C274+E275-MIN(Simulador!$B$27,C274+E275)),"")</x:f>
      </x:c>
      <x:c r="D275" s="159" t="str">
        <x:f>IF(A275&lt;=Simulador!$B$11,B274*Simulador!$B$25,"")</x:f>
      </x:c>
      <x:c r="E275" s="159" t="str">
        <x:f>IF(A275&lt;=Simulador!$B$11,C274*Simulador!$B$25,"")</x:f>
      </x:c>
      <x:c r="F275" s="159" t="str">
        <x:f>IF(A275&lt;=Simulador!$B$11,F274+D275,"")</x:f>
      </x:c>
      <x:c r="G275" s="159" t="str">
        <x:f>IF(A275&lt;=Simulador!$B$11,G274+E275,"")</x:f>
      </x:c>
      <x:c r="H275" s="159" t="str">
        <x:f>IF(A275&lt;=Simulador!$B$11,F275-G275,"")</x:f>
      </x:c>
      <x:c r="I275" s="159" t="str">
        <x:f>IF(A275&lt;=Simulador!$B$11,I274*(1+Simulador!$D$20),"")</x:f>
      </x:c>
      <x:c r="J275" s="159" t="str">
        <x:f>IF(A275&lt;=Simulador!$B$11,I275-Simulador!$B$6,"")</x:f>
      </x:c>
      <x:c r="K275" s="159" t="str">
        <x:f>IF(A275&lt;=Simulador!$B$11,(J275-MAX(J275,0)*Simulador!$B$12-Simulador!$B$14)-(H275-Simulador!$B$13),"")</x:f>
      </x:c>
    </x:row>
    <x:row r="276">
      <x:c r="A276" s="76" t="n">
        <x:f>A275+1</x:f>
        <x:v>272</x:v>
      </x:c>
      <x:c r="B276" s="159" t="str">
        <x:f>IF(A276&lt;=Simulador!$B$11,MAX(0,B275+D276-MIN(Simulador!$B$27,B275+D276)),"")</x:f>
      </x:c>
      <x:c r="C276" s="159" t="str">
        <x:f>IF(A276&lt;=Simulador!$B$11,MAX(0,C275+E276-MIN(Simulador!$B$27,C275+E276)),"")</x:f>
      </x:c>
      <x:c r="D276" s="159" t="str">
        <x:f>IF(A276&lt;=Simulador!$B$11,B275*Simulador!$B$25,"")</x:f>
      </x:c>
      <x:c r="E276" s="159" t="str">
        <x:f>IF(A276&lt;=Simulador!$B$11,C275*Simulador!$B$25,"")</x:f>
      </x:c>
      <x:c r="F276" s="159" t="str">
        <x:f>IF(A276&lt;=Simulador!$B$11,F275+D276,"")</x:f>
      </x:c>
      <x:c r="G276" s="159" t="str">
        <x:f>IF(A276&lt;=Simulador!$B$11,G275+E276,"")</x:f>
      </x:c>
      <x:c r="H276" s="159" t="str">
        <x:f>IF(A276&lt;=Simulador!$B$11,F276-G276,"")</x:f>
      </x:c>
      <x:c r="I276" s="159" t="str">
        <x:f>IF(A276&lt;=Simulador!$B$11,I275*(1+Simulador!$D$20),"")</x:f>
      </x:c>
      <x:c r="J276" s="159" t="str">
        <x:f>IF(A276&lt;=Simulador!$B$11,I276-Simulador!$B$6,"")</x:f>
      </x:c>
      <x:c r="K276" s="159" t="str">
        <x:f>IF(A276&lt;=Simulador!$B$11,(J276-MAX(J276,0)*Simulador!$B$12-Simulador!$B$14)-(H276-Simulador!$B$13),"")</x:f>
      </x:c>
    </x:row>
    <x:row r="277">
      <x:c r="A277" s="76" t="n">
        <x:f>A276+1</x:f>
        <x:v>273</x:v>
      </x:c>
      <x:c r="B277" s="159" t="str">
        <x:f>IF(A277&lt;=Simulador!$B$11,MAX(0,B276+D277-MIN(Simulador!$B$27,B276+D277)),"")</x:f>
      </x:c>
      <x:c r="C277" s="159" t="str">
        <x:f>IF(A277&lt;=Simulador!$B$11,MAX(0,C276+E277-MIN(Simulador!$B$27,C276+E277)),"")</x:f>
      </x:c>
      <x:c r="D277" s="159" t="str">
        <x:f>IF(A277&lt;=Simulador!$B$11,B276*Simulador!$B$25,"")</x:f>
      </x:c>
      <x:c r="E277" s="159" t="str">
        <x:f>IF(A277&lt;=Simulador!$B$11,C276*Simulador!$B$25,"")</x:f>
      </x:c>
      <x:c r="F277" s="159" t="str">
        <x:f>IF(A277&lt;=Simulador!$B$11,F276+D277,"")</x:f>
      </x:c>
      <x:c r="G277" s="159" t="str">
        <x:f>IF(A277&lt;=Simulador!$B$11,G276+E277,"")</x:f>
      </x:c>
      <x:c r="H277" s="159" t="str">
        <x:f>IF(A277&lt;=Simulador!$B$11,F277-G277,"")</x:f>
      </x:c>
      <x:c r="I277" s="159" t="str">
        <x:f>IF(A277&lt;=Simulador!$B$11,I276*(1+Simulador!$D$20),"")</x:f>
      </x:c>
      <x:c r="J277" s="159" t="str">
        <x:f>IF(A277&lt;=Simulador!$B$11,I277-Simulador!$B$6,"")</x:f>
      </x:c>
      <x:c r="K277" s="159" t="str">
        <x:f>IF(A277&lt;=Simulador!$B$11,(J277-MAX(J277,0)*Simulador!$B$12-Simulador!$B$14)-(H277-Simulador!$B$13),"")</x:f>
      </x:c>
    </x:row>
    <x:row r="278">
      <x:c r="A278" s="76" t="n">
        <x:f>A277+1</x:f>
        <x:v>274</x:v>
      </x:c>
      <x:c r="B278" s="159" t="str">
        <x:f>IF(A278&lt;=Simulador!$B$11,MAX(0,B277+D278-MIN(Simulador!$B$27,B277+D278)),"")</x:f>
      </x:c>
      <x:c r="C278" s="159" t="str">
        <x:f>IF(A278&lt;=Simulador!$B$11,MAX(0,C277+E278-MIN(Simulador!$B$27,C277+E278)),"")</x:f>
      </x:c>
      <x:c r="D278" s="159" t="str">
        <x:f>IF(A278&lt;=Simulador!$B$11,B277*Simulador!$B$25,"")</x:f>
      </x:c>
      <x:c r="E278" s="159" t="str">
        <x:f>IF(A278&lt;=Simulador!$B$11,C277*Simulador!$B$25,"")</x:f>
      </x:c>
      <x:c r="F278" s="159" t="str">
        <x:f>IF(A278&lt;=Simulador!$B$11,F277+D278,"")</x:f>
      </x:c>
      <x:c r="G278" s="159" t="str">
        <x:f>IF(A278&lt;=Simulador!$B$11,G277+E278,"")</x:f>
      </x:c>
      <x:c r="H278" s="159" t="str">
        <x:f>IF(A278&lt;=Simulador!$B$11,F278-G278,"")</x:f>
      </x:c>
      <x:c r="I278" s="159" t="str">
        <x:f>IF(A278&lt;=Simulador!$B$11,I277*(1+Simulador!$D$20),"")</x:f>
      </x:c>
      <x:c r="J278" s="159" t="str">
        <x:f>IF(A278&lt;=Simulador!$B$11,I278-Simulador!$B$6,"")</x:f>
      </x:c>
      <x:c r="K278" s="159" t="str">
        <x:f>IF(A278&lt;=Simulador!$B$11,(J278-MAX(J278,0)*Simulador!$B$12-Simulador!$B$14)-(H278-Simulador!$B$13),"")</x:f>
      </x:c>
    </x:row>
    <x:row r="279">
      <x:c r="A279" s="76" t="n">
        <x:f>A278+1</x:f>
        <x:v>275</x:v>
      </x:c>
      <x:c r="B279" s="159" t="str">
        <x:f>IF(A279&lt;=Simulador!$B$11,MAX(0,B278+D279-MIN(Simulador!$B$27,B278+D279)),"")</x:f>
      </x:c>
      <x:c r="C279" s="159" t="str">
        <x:f>IF(A279&lt;=Simulador!$B$11,MAX(0,C278+E279-MIN(Simulador!$B$27,C278+E279)),"")</x:f>
      </x:c>
      <x:c r="D279" s="159" t="str">
        <x:f>IF(A279&lt;=Simulador!$B$11,B278*Simulador!$B$25,"")</x:f>
      </x:c>
      <x:c r="E279" s="159" t="str">
        <x:f>IF(A279&lt;=Simulador!$B$11,C278*Simulador!$B$25,"")</x:f>
      </x:c>
      <x:c r="F279" s="159" t="str">
        <x:f>IF(A279&lt;=Simulador!$B$11,F278+D279,"")</x:f>
      </x:c>
      <x:c r="G279" s="159" t="str">
        <x:f>IF(A279&lt;=Simulador!$B$11,G278+E279,"")</x:f>
      </x:c>
      <x:c r="H279" s="159" t="str">
        <x:f>IF(A279&lt;=Simulador!$B$11,F279-G279,"")</x:f>
      </x:c>
      <x:c r="I279" s="159" t="str">
        <x:f>IF(A279&lt;=Simulador!$B$11,I278*(1+Simulador!$D$20),"")</x:f>
      </x:c>
      <x:c r="J279" s="159" t="str">
        <x:f>IF(A279&lt;=Simulador!$B$11,I279-Simulador!$B$6,"")</x:f>
      </x:c>
      <x:c r="K279" s="159" t="str">
        <x:f>IF(A279&lt;=Simulador!$B$11,(J279-MAX(J279,0)*Simulador!$B$12-Simulador!$B$14)-(H279-Simulador!$B$13),"")</x:f>
      </x:c>
    </x:row>
    <x:row r="280">
      <x:c r="A280" s="76" t="n">
        <x:f>A279+1</x:f>
        <x:v>276</x:v>
      </x:c>
      <x:c r="B280" s="159" t="str">
        <x:f>IF(A280&lt;=Simulador!$B$11,MAX(0,B279+D280-MIN(Simulador!$B$27,B279+D280)),"")</x:f>
      </x:c>
      <x:c r="C280" s="159" t="str">
        <x:f>IF(A280&lt;=Simulador!$B$11,MAX(0,C279+E280-MIN(Simulador!$B$27,C279+E280)),"")</x:f>
      </x:c>
      <x:c r="D280" s="159" t="str">
        <x:f>IF(A280&lt;=Simulador!$B$11,B279*Simulador!$B$25,"")</x:f>
      </x:c>
      <x:c r="E280" s="159" t="str">
        <x:f>IF(A280&lt;=Simulador!$B$11,C279*Simulador!$B$25,"")</x:f>
      </x:c>
      <x:c r="F280" s="159" t="str">
        <x:f>IF(A280&lt;=Simulador!$B$11,F279+D280,"")</x:f>
      </x:c>
      <x:c r="G280" s="159" t="str">
        <x:f>IF(A280&lt;=Simulador!$B$11,G279+E280,"")</x:f>
      </x:c>
      <x:c r="H280" s="159" t="str">
        <x:f>IF(A280&lt;=Simulador!$B$11,F280-G280,"")</x:f>
      </x:c>
      <x:c r="I280" s="159" t="str">
        <x:f>IF(A280&lt;=Simulador!$B$11,I279*(1+Simulador!$D$20),"")</x:f>
      </x:c>
      <x:c r="J280" s="159" t="str">
        <x:f>IF(A280&lt;=Simulador!$B$11,I280-Simulador!$B$6,"")</x:f>
      </x:c>
      <x:c r="K280" s="159" t="str">
        <x:f>IF(A280&lt;=Simulador!$B$11,(J280-MAX(J280,0)*Simulador!$B$12-Simulador!$B$14)-(H280-Simulador!$B$13),"")</x:f>
      </x:c>
    </x:row>
    <x:row r="281">
      <x:c r="A281" s="76" t="n">
        <x:f>A280+1</x:f>
        <x:v>277</x:v>
      </x:c>
      <x:c r="B281" s="159" t="str">
        <x:f>IF(A281&lt;=Simulador!$B$11,MAX(0,B280+D281-MIN(Simulador!$B$27,B280+D281)),"")</x:f>
      </x:c>
      <x:c r="C281" s="159" t="str">
        <x:f>IF(A281&lt;=Simulador!$B$11,MAX(0,C280+E281-MIN(Simulador!$B$27,C280+E281)),"")</x:f>
      </x:c>
      <x:c r="D281" s="159" t="str">
        <x:f>IF(A281&lt;=Simulador!$B$11,B280*Simulador!$B$25,"")</x:f>
      </x:c>
      <x:c r="E281" s="159" t="str">
        <x:f>IF(A281&lt;=Simulador!$B$11,C280*Simulador!$B$25,"")</x:f>
      </x:c>
      <x:c r="F281" s="159" t="str">
        <x:f>IF(A281&lt;=Simulador!$B$11,F280+D281,"")</x:f>
      </x:c>
      <x:c r="G281" s="159" t="str">
        <x:f>IF(A281&lt;=Simulador!$B$11,G280+E281,"")</x:f>
      </x:c>
      <x:c r="H281" s="159" t="str">
        <x:f>IF(A281&lt;=Simulador!$B$11,F281-G281,"")</x:f>
      </x:c>
      <x:c r="I281" s="159" t="str">
        <x:f>IF(A281&lt;=Simulador!$B$11,I280*(1+Simulador!$D$20),"")</x:f>
      </x:c>
      <x:c r="J281" s="159" t="str">
        <x:f>IF(A281&lt;=Simulador!$B$11,I281-Simulador!$B$6,"")</x:f>
      </x:c>
      <x:c r="K281" s="159" t="str">
        <x:f>IF(A281&lt;=Simulador!$B$11,(J281-MAX(J281,0)*Simulador!$B$12-Simulador!$B$14)-(H281-Simulador!$B$13),"")</x:f>
      </x:c>
    </x:row>
    <x:row r="282">
      <x:c r="A282" s="76" t="n">
        <x:f>A281+1</x:f>
        <x:v>278</x:v>
      </x:c>
      <x:c r="B282" s="159" t="str">
        <x:f>IF(A282&lt;=Simulador!$B$11,MAX(0,B281+D282-MIN(Simulador!$B$27,B281+D282)),"")</x:f>
      </x:c>
      <x:c r="C282" s="159" t="str">
        <x:f>IF(A282&lt;=Simulador!$B$11,MAX(0,C281+E282-MIN(Simulador!$B$27,C281+E282)),"")</x:f>
      </x:c>
      <x:c r="D282" s="159" t="str">
        <x:f>IF(A282&lt;=Simulador!$B$11,B281*Simulador!$B$25,"")</x:f>
      </x:c>
      <x:c r="E282" s="159" t="str">
        <x:f>IF(A282&lt;=Simulador!$B$11,C281*Simulador!$B$25,"")</x:f>
      </x:c>
      <x:c r="F282" s="159" t="str">
        <x:f>IF(A282&lt;=Simulador!$B$11,F281+D282,"")</x:f>
      </x:c>
      <x:c r="G282" s="159" t="str">
        <x:f>IF(A282&lt;=Simulador!$B$11,G281+E282,"")</x:f>
      </x:c>
      <x:c r="H282" s="159" t="str">
        <x:f>IF(A282&lt;=Simulador!$B$11,F282-G282,"")</x:f>
      </x:c>
      <x:c r="I282" s="159" t="str">
        <x:f>IF(A282&lt;=Simulador!$B$11,I281*(1+Simulador!$D$20),"")</x:f>
      </x:c>
      <x:c r="J282" s="159" t="str">
        <x:f>IF(A282&lt;=Simulador!$B$11,I282-Simulador!$B$6,"")</x:f>
      </x:c>
      <x:c r="K282" s="159" t="str">
        <x:f>IF(A282&lt;=Simulador!$B$11,(J282-MAX(J282,0)*Simulador!$B$12-Simulador!$B$14)-(H282-Simulador!$B$13),"")</x:f>
      </x:c>
    </x:row>
    <x:row r="283">
      <x:c r="A283" s="76" t="n">
        <x:f>A282+1</x:f>
        <x:v>279</x:v>
      </x:c>
      <x:c r="B283" s="159" t="str">
        <x:f>IF(A283&lt;=Simulador!$B$11,MAX(0,B282+D283-MIN(Simulador!$B$27,B282+D283)),"")</x:f>
      </x:c>
      <x:c r="C283" s="159" t="str">
        <x:f>IF(A283&lt;=Simulador!$B$11,MAX(0,C282+E283-MIN(Simulador!$B$27,C282+E283)),"")</x:f>
      </x:c>
      <x:c r="D283" s="159" t="str">
        <x:f>IF(A283&lt;=Simulador!$B$11,B282*Simulador!$B$25,"")</x:f>
      </x:c>
      <x:c r="E283" s="159" t="str">
        <x:f>IF(A283&lt;=Simulador!$B$11,C282*Simulador!$B$25,"")</x:f>
      </x:c>
      <x:c r="F283" s="159" t="str">
        <x:f>IF(A283&lt;=Simulador!$B$11,F282+D283,"")</x:f>
      </x:c>
      <x:c r="G283" s="159" t="str">
        <x:f>IF(A283&lt;=Simulador!$B$11,G282+E283,"")</x:f>
      </x:c>
      <x:c r="H283" s="159" t="str">
        <x:f>IF(A283&lt;=Simulador!$B$11,F283-G283,"")</x:f>
      </x:c>
      <x:c r="I283" s="159" t="str">
        <x:f>IF(A283&lt;=Simulador!$B$11,I282*(1+Simulador!$D$20),"")</x:f>
      </x:c>
      <x:c r="J283" s="159" t="str">
        <x:f>IF(A283&lt;=Simulador!$B$11,I283-Simulador!$B$6,"")</x:f>
      </x:c>
      <x:c r="K283" s="159" t="str">
        <x:f>IF(A283&lt;=Simulador!$B$11,(J283-MAX(J283,0)*Simulador!$B$12-Simulador!$B$14)-(H283-Simulador!$B$13),"")</x:f>
      </x:c>
    </x:row>
    <x:row r="284">
      <x:c r="A284" s="76" t="n">
        <x:f>A283+1</x:f>
        <x:v>280</x:v>
      </x:c>
      <x:c r="B284" s="159" t="str">
        <x:f>IF(A284&lt;=Simulador!$B$11,MAX(0,B283+D284-MIN(Simulador!$B$27,B283+D284)),"")</x:f>
      </x:c>
      <x:c r="C284" s="159" t="str">
        <x:f>IF(A284&lt;=Simulador!$B$11,MAX(0,C283+E284-MIN(Simulador!$B$27,C283+E284)),"")</x:f>
      </x:c>
      <x:c r="D284" s="159" t="str">
        <x:f>IF(A284&lt;=Simulador!$B$11,B283*Simulador!$B$25,"")</x:f>
      </x:c>
      <x:c r="E284" s="159" t="str">
        <x:f>IF(A284&lt;=Simulador!$B$11,C283*Simulador!$B$25,"")</x:f>
      </x:c>
      <x:c r="F284" s="159" t="str">
        <x:f>IF(A284&lt;=Simulador!$B$11,F283+D284,"")</x:f>
      </x:c>
      <x:c r="G284" s="159" t="str">
        <x:f>IF(A284&lt;=Simulador!$B$11,G283+E284,"")</x:f>
      </x:c>
      <x:c r="H284" s="159" t="str">
        <x:f>IF(A284&lt;=Simulador!$B$11,F284-G284,"")</x:f>
      </x:c>
      <x:c r="I284" s="159" t="str">
        <x:f>IF(A284&lt;=Simulador!$B$11,I283*(1+Simulador!$D$20),"")</x:f>
      </x:c>
      <x:c r="J284" s="159" t="str">
        <x:f>IF(A284&lt;=Simulador!$B$11,I284-Simulador!$B$6,"")</x:f>
      </x:c>
      <x:c r="K284" s="159" t="str">
        <x:f>IF(A284&lt;=Simulador!$B$11,(J284-MAX(J284,0)*Simulador!$B$12-Simulador!$B$14)-(H284-Simulador!$B$13),"")</x:f>
      </x:c>
    </x:row>
    <x:row r="285">
      <x:c r="A285" s="76" t="n">
        <x:f>A284+1</x:f>
        <x:v>281</x:v>
      </x:c>
      <x:c r="B285" s="159" t="str">
        <x:f>IF(A285&lt;=Simulador!$B$11,MAX(0,B284+D285-MIN(Simulador!$B$27,B284+D285)),"")</x:f>
      </x:c>
      <x:c r="C285" s="159" t="str">
        <x:f>IF(A285&lt;=Simulador!$B$11,MAX(0,C284+E285-MIN(Simulador!$B$27,C284+E285)),"")</x:f>
      </x:c>
      <x:c r="D285" s="159" t="str">
        <x:f>IF(A285&lt;=Simulador!$B$11,B284*Simulador!$B$25,"")</x:f>
      </x:c>
      <x:c r="E285" s="159" t="str">
        <x:f>IF(A285&lt;=Simulador!$B$11,C284*Simulador!$B$25,"")</x:f>
      </x:c>
      <x:c r="F285" s="159" t="str">
        <x:f>IF(A285&lt;=Simulador!$B$11,F284+D285,"")</x:f>
      </x:c>
      <x:c r="G285" s="159" t="str">
        <x:f>IF(A285&lt;=Simulador!$B$11,G284+E285,"")</x:f>
      </x:c>
      <x:c r="H285" s="159" t="str">
        <x:f>IF(A285&lt;=Simulador!$B$11,F285-G285,"")</x:f>
      </x:c>
      <x:c r="I285" s="159" t="str">
        <x:f>IF(A285&lt;=Simulador!$B$11,I284*(1+Simulador!$D$20),"")</x:f>
      </x:c>
      <x:c r="J285" s="159" t="str">
        <x:f>IF(A285&lt;=Simulador!$B$11,I285-Simulador!$B$6,"")</x:f>
      </x:c>
      <x:c r="K285" s="159" t="str">
        <x:f>IF(A285&lt;=Simulador!$B$11,(J285-MAX(J285,0)*Simulador!$B$12-Simulador!$B$14)-(H285-Simulador!$B$13),"")</x:f>
      </x:c>
    </x:row>
    <x:row r="286">
      <x:c r="A286" s="76" t="n">
        <x:f>A285+1</x:f>
        <x:v>282</x:v>
      </x:c>
      <x:c r="B286" s="159" t="str">
        <x:f>IF(A286&lt;=Simulador!$B$11,MAX(0,B285+D286-MIN(Simulador!$B$27,B285+D286)),"")</x:f>
      </x:c>
      <x:c r="C286" s="159" t="str">
        <x:f>IF(A286&lt;=Simulador!$B$11,MAX(0,C285+E286-MIN(Simulador!$B$27,C285+E286)),"")</x:f>
      </x:c>
      <x:c r="D286" s="159" t="str">
        <x:f>IF(A286&lt;=Simulador!$B$11,B285*Simulador!$B$25,"")</x:f>
      </x:c>
      <x:c r="E286" s="159" t="str">
        <x:f>IF(A286&lt;=Simulador!$B$11,C285*Simulador!$B$25,"")</x:f>
      </x:c>
      <x:c r="F286" s="159" t="str">
        <x:f>IF(A286&lt;=Simulador!$B$11,F285+D286,"")</x:f>
      </x:c>
      <x:c r="G286" s="159" t="str">
        <x:f>IF(A286&lt;=Simulador!$B$11,G285+E286,"")</x:f>
      </x:c>
      <x:c r="H286" s="159" t="str">
        <x:f>IF(A286&lt;=Simulador!$B$11,F286-G286,"")</x:f>
      </x:c>
      <x:c r="I286" s="159" t="str">
        <x:f>IF(A286&lt;=Simulador!$B$11,I285*(1+Simulador!$D$20),"")</x:f>
      </x:c>
      <x:c r="J286" s="159" t="str">
        <x:f>IF(A286&lt;=Simulador!$B$11,I286-Simulador!$B$6,"")</x:f>
      </x:c>
      <x:c r="K286" s="159" t="str">
        <x:f>IF(A286&lt;=Simulador!$B$11,(J286-MAX(J286,0)*Simulador!$B$12-Simulador!$B$14)-(H286-Simulador!$B$13),"")</x:f>
      </x:c>
    </x:row>
    <x:row r="287">
      <x:c r="A287" s="76" t="n">
        <x:f>A286+1</x:f>
        <x:v>283</x:v>
      </x:c>
      <x:c r="B287" s="159" t="str">
        <x:f>IF(A287&lt;=Simulador!$B$11,MAX(0,B286+D287-MIN(Simulador!$B$27,B286+D287)),"")</x:f>
      </x:c>
      <x:c r="C287" s="159" t="str">
        <x:f>IF(A287&lt;=Simulador!$B$11,MAX(0,C286+E287-MIN(Simulador!$B$27,C286+E287)),"")</x:f>
      </x:c>
      <x:c r="D287" s="159" t="str">
        <x:f>IF(A287&lt;=Simulador!$B$11,B286*Simulador!$B$25,"")</x:f>
      </x:c>
      <x:c r="E287" s="159" t="str">
        <x:f>IF(A287&lt;=Simulador!$B$11,C286*Simulador!$B$25,"")</x:f>
      </x:c>
      <x:c r="F287" s="159" t="str">
        <x:f>IF(A287&lt;=Simulador!$B$11,F286+D287,"")</x:f>
      </x:c>
      <x:c r="G287" s="159" t="str">
        <x:f>IF(A287&lt;=Simulador!$B$11,G286+E287,"")</x:f>
      </x:c>
      <x:c r="H287" s="159" t="str">
        <x:f>IF(A287&lt;=Simulador!$B$11,F287-G287,"")</x:f>
      </x:c>
      <x:c r="I287" s="159" t="str">
        <x:f>IF(A287&lt;=Simulador!$B$11,I286*(1+Simulador!$D$20),"")</x:f>
      </x:c>
      <x:c r="J287" s="159" t="str">
        <x:f>IF(A287&lt;=Simulador!$B$11,I287-Simulador!$B$6,"")</x:f>
      </x:c>
      <x:c r="K287" s="159" t="str">
        <x:f>IF(A287&lt;=Simulador!$B$11,(J287-MAX(J287,0)*Simulador!$B$12-Simulador!$B$14)-(H287-Simulador!$B$13),"")</x:f>
      </x:c>
    </x:row>
    <x:row r="288">
      <x:c r="A288" s="76" t="n">
        <x:f>A287+1</x:f>
        <x:v>284</x:v>
      </x:c>
      <x:c r="B288" s="159" t="str">
        <x:f>IF(A288&lt;=Simulador!$B$11,MAX(0,B287+D288-MIN(Simulador!$B$27,B287+D288)),"")</x:f>
      </x:c>
      <x:c r="C288" s="159" t="str">
        <x:f>IF(A288&lt;=Simulador!$B$11,MAX(0,C287+E288-MIN(Simulador!$B$27,C287+E288)),"")</x:f>
      </x:c>
      <x:c r="D288" s="159" t="str">
        <x:f>IF(A288&lt;=Simulador!$B$11,B287*Simulador!$B$25,"")</x:f>
      </x:c>
      <x:c r="E288" s="159" t="str">
        <x:f>IF(A288&lt;=Simulador!$B$11,C287*Simulador!$B$25,"")</x:f>
      </x:c>
      <x:c r="F288" s="159" t="str">
        <x:f>IF(A288&lt;=Simulador!$B$11,F287+D288,"")</x:f>
      </x:c>
      <x:c r="G288" s="159" t="str">
        <x:f>IF(A288&lt;=Simulador!$B$11,G287+E288,"")</x:f>
      </x:c>
      <x:c r="H288" s="159" t="str">
        <x:f>IF(A288&lt;=Simulador!$B$11,F288-G288,"")</x:f>
      </x:c>
      <x:c r="I288" s="159" t="str">
        <x:f>IF(A288&lt;=Simulador!$B$11,I287*(1+Simulador!$D$20),"")</x:f>
      </x:c>
      <x:c r="J288" s="159" t="str">
        <x:f>IF(A288&lt;=Simulador!$B$11,I288-Simulador!$B$6,"")</x:f>
      </x:c>
      <x:c r="K288" s="159" t="str">
        <x:f>IF(A288&lt;=Simulador!$B$11,(J288-MAX(J288,0)*Simulador!$B$12-Simulador!$B$14)-(H288-Simulador!$B$13),"")</x:f>
      </x:c>
    </x:row>
    <x:row r="289">
      <x:c r="A289" s="76" t="n">
        <x:f>A288+1</x:f>
        <x:v>285</x:v>
      </x:c>
      <x:c r="B289" s="159" t="str">
        <x:f>IF(A289&lt;=Simulador!$B$11,MAX(0,B288+D289-MIN(Simulador!$B$27,B288+D289)),"")</x:f>
      </x:c>
      <x:c r="C289" s="159" t="str">
        <x:f>IF(A289&lt;=Simulador!$B$11,MAX(0,C288+E289-MIN(Simulador!$B$27,C288+E289)),"")</x:f>
      </x:c>
      <x:c r="D289" s="159" t="str">
        <x:f>IF(A289&lt;=Simulador!$B$11,B288*Simulador!$B$25,"")</x:f>
      </x:c>
      <x:c r="E289" s="159" t="str">
        <x:f>IF(A289&lt;=Simulador!$B$11,C288*Simulador!$B$25,"")</x:f>
      </x:c>
      <x:c r="F289" s="159" t="str">
        <x:f>IF(A289&lt;=Simulador!$B$11,F288+D289,"")</x:f>
      </x:c>
      <x:c r="G289" s="159" t="str">
        <x:f>IF(A289&lt;=Simulador!$B$11,G288+E289,"")</x:f>
      </x:c>
      <x:c r="H289" s="159" t="str">
        <x:f>IF(A289&lt;=Simulador!$B$11,F289-G289,"")</x:f>
      </x:c>
      <x:c r="I289" s="159" t="str">
        <x:f>IF(A289&lt;=Simulador!$B$11,I288*(1+Simulador!$D$20),"")</x:f>
      </x:c>
      <x:c r="J289" s="159" t="str">
        <x:f>IF(A289&lt;=Simulador!$B$11,I289-Simulador!$B$6,"")</x:f>
      </x:c>
      <x:c r="K289" s="159" t="str">
        <x:f>IF(A289&lt;=Simulador!$B$11,(J289-MAX(J289,0)*Simulador!$B$12-Simulador!$B$14)-(H289-Simulador!$B$13),"")</x:f>
      </x:c>
    </x:row>
    <x:row r="290">
      <x:c r="A290" s="76" t="n">
        <x:f>A289+1</x:f>
        <x:v>286</x:v>
      </x:c>
      <x:c r="B290" s="159" t="str">
        <x:f>IF(A290&lt;=Simulador!$B$11,MAX(0,B289+D290-MIN(Simulador!$B$27,B289+D290)),"")</x:f>
      </x:c>
      <x:c r="C290" s="159" t="str">
        <x:f>IF(A290&lt;=Simulador!$B$11,MAX(0,C289+E290-MIN(Simulador!$B$27,C289+E290)),"")</x:f>
      </x:c>
      <x:c r="D290" s="159" t="str">
        <x:f>IF(A290&lt;=Simulador!$B$11,B289*Simulador!$B$25,"")</x:f>
      </x:c>
      <x:c r="E290" s="159" t="str">
        <x:f>IF(A290&lt;=Simulador!$B$11,C289*Simulador!$B$25,"")</x:f>
      </x:c>
      <x:c r="F290" s="159" t="str">
        <x:f>IF(A290&lt;=Simulador!$B$11,F289+D290,"")</x:f>
      </x:c>
      <x:c r="G290" s="159" t="str">
        <x:f>IF(A290&lt;=Simulador!$B$11,G289+E290,"")</x:f>
      </x:c>
      <x:c r="H290" s="159" t="str">
        <x:f>IF(A290&lt;=Simulador!$B$11,F290-G290,"")</x:f>
      </x:c>
      <x:c r="I290" s="159" t="str">
        <x:f>IF(A290&lt;=Simulador!$B$11,I289*(1+Simulador!$D$20),"")</x:f>
      </x:c>
      <x:c r="J290" s="159" t="str">
        <x:f>IF(A290&lt;=Simulador!$B$11,I290-Simulador!$B$6,"")</x:f>
      </x:c>
      <x:c r="K290" s="159" t="str">
        <x:f>IF(A290&lt;=Simulador!$B$11,(J290-MAX(J290,0)*Simulador!$B$12-Simulador!$B$14)-(H290-Simulador!$B$13),"")</x:f>
      </x:c>
    </x:row>
    <x:row r="291">
      <x:c r="A291" s="76" t="n">
        <x:f>A290+1</x:f>
        <x:v>287</x:v>
      </x:c>
      <x:c r="B291" s="159" t="str">
        <x:f>IF(A291&lt;=Simulador!$B$11,MAX(0,B290+D291-MIN(Simulador!$B$27,B290+D291)),"")</x:f>
      </x:c>
      <x:c r="C291" s="159" t="str">
        <x:f>IF(A291&lt;=Simulador!$B$11,MAX(0,C290+E291-MIN(Simulador!$B$27,C290+E291)),"")</x:f>
      </x:c>
      <x:c r="D291" s="159" t="str">
        <x:f>IF(A291&lt;=Simulador!$B$11,B290*Simulador!$B$25,"")</x:f>
      </x:c>
      <x:c r="E291" s="159" t="str">
        <x:f>IF(A291&lt;=Simulador!$B$11,C290*Simulador!$B$25,"")</x:f>
      </x:c>
      <x:c r="F291" s="159" t="str">
        <x:f>IF(A291&lt;=Simulador!$B$11,F290+D291,"")</x:f>
      </x:c>
      <x:c r="G291" s="159" t="str">
        <x:f>IF(A291&lt;=Simulador!$B$11,G290+E291,"")</x:f>
      </x:c>
      <x:c r="H291" s="159" t="str">
        <x:f>IF(A291&lt;=Simulador!$B$11,F291-G291,"")</x:f>
      </x:c>
      <x:c r="I291" s="159" t="str">
        <x:f>IF(A291&lt;=Simulador!$B$11,I290*(1+Simulador!$D$20),"")</x:f>
      </x:c>
      <x:c r="J291" s="159" t="str">
        <x:f>IF(A291&lt;=Simulador!$B$11,I291-Simulador!$B$6,"")</x:f>
      </x:c>
      <x:c r="K291" s="159" t="str">
        <x:f>IF(A291&lt;=Simulador!$B$11,(J291-MAX(J291,0)*Simulador!$B$12-Simulador!$B$14)-(H291-Simulador!$B$13),"")</x:f>
      </x:c>
    </x:row>
    <x:row r="292">
      <x:c r="A292" s="76" t="n">
        <x:f>A291+1</x:f>
        <x:v>288</x:v>
      </x:c>
      <x:c r="B292" s="159" t="str">
        <x:f>IF(A292&lt;=Simulador!$B$11,MAX(0,B291+D292-MIN(Simulador!$B$27,B291+D292)),"")</x:f>
      </x:c>
      <x:c r="C292" s="159" t="str">
        <x:f>IF(A292&lt;=Simulador!$B$11,MAX(0,C291+E292-MIN(Simulador!$B$27,C291+E292)),"")</x:f>
      </x:c>
      <x:c r="D292" s="159" t="str">
        <x:f>IF(A292&lt;=Simulador!$B$11,B291*Simulador!$B$25,"")</x:f>
      </x:c>
      <x:c r="E292" s="159" t="str">
        <x:f>IF(A292&lt;=Simulador!$B$11,C291*Simulador!$B$25,"")</x:f>
      </x:c>
      <x:c r="F292" s="159" t="str">
        <x:f>IF(A292&lt;=Simulador!$B$11,F291+D292,"")</x:f>
      </x:c>
      <x:c r="G292" s="159" t="str">
        <x:f>IF(A292&lt;=Simulador!$B$11,G291+E292,"")</x:f>
      </x:c>
      <x:c r="H292" s="159" t="str">
        <x:f>IF(A292&lt;=Simulador!$B$11,F292-G292,"")</x:f>
      </x:c>
      <x:c r="I292" s="159" t="str">
        <x:f>IF(A292&lt;=Simulador!$B$11,I291*(1+Simulador!$D$20),"")</x:f>
      </x:c>
      <x:c r="J292" s="159" t="str">
        <x:f>IF(A292&lt;=Simulador!$B$11,I292-Simulador!$B$6,"")</x:f>
      </x:c>
      <x:c r="K292" s="159" t="str">
        <x:f>IF(A292&lt;=Simulador!$B$11,(J292-MAX(J292,0)*Simulador!$B$12-Simulador!$B$14)-(H292-Simulador!$B$13),"")</x:f>
      </x:c>
    </x:row>
    <x:row r="293">
      <x:c r="A293" s="76" t="n">
        <x:f>A292+1</x:f>
        <x:v>289</x:v>
      </x:c>
      <x:c r="B293" s="159" t="str">
        <x:f>IF(A293&lt;=Simulador!$B$11,MAX(0,B292+D293-MIN(Simulador!$B$27,B292+D293)),"")</x:f>
      </x:c>
      <x:c r="C293" s="159" t="str">
        <x:f>IF(A293&lt;=Simulador!$B$11,MAX(0,C292+E293-MIN(Simulador!$B$27,C292+E293)),"")</x:f>
      </x:c>
      <x:c r="D293" s="159" t="str">
        <x:f>IF(A293&lt;=Simulador!$B$11,B292*Simulador!$B$25,"")</x:f>
      </x:c>
      <x:c r="E293" s="159" t="str">
        <x:f>IF(A293&lt;=Simulador!$B$11,C292*Simulador!$B$25,"")</x:f>
      </x:c>
      <x:c r="F293" s="159" t="str">
        <x:f>IF(A293&lt;=Simulador!$B$11,F292+D293,"")</x:f>
      </x:c>
      <x:c r="G293" s="159" t="str">
        <x:f>IF(A293&lt;=Simulador!$B$11,G292+E293,"")</x:f>
      </x:c>
      <x:c r="H293" s="159" t="str">
        <x:f>IF(A293&lt;=Simulador!$B$11,F293-G293,"")</x:f>
      </x:c>
      <x:c r="I293" s="159" t="str">
        <x:f>IF(A293&lt;=Simulador!$B$11,I292*(1+Simulador!$D$20),"")</x:f>
      </x:c>
      <x:c r="J293" s="159" t="str">
        <x:f>IF(A293&lt;=Simulador!$B$11,I293-Simulador!$B$6,"")</x:f>
      </x:c>
      <x:c r="K293" s="159" t="str">
        <x:f>IF(A293&lt;=Simulador!$B$11,(J293-MAX(J293,0)*Simulador!$B$12-Simulador!$B$14)-(H293-Simulador!$B$13),"")</x:f>
      </x:c>
    </x:row>
    <x:row r="294">
      <x:c r="A294" s="76" t="n">
        <x:f>A293+1</x:f>
        <x:v>290</x:v>
      </x:c>
      <x:c r="B294" s="159" t="str">
        <x:f>IF(A294&lt;=Simulador!$B$11,MAX(0,B293+D294-MIN(Simulador!$B$27,B293+D294)),"")</x:f>
      </x:c>
      <x:c r="C294" s="159" t="str">
        <x:f>IF(A294&lt;=Simulador!$B$11,MAX(0,C293+E294-MIN(Simulador!$B$27,C293+E294)),"")</x:f>
      </x:c>
      <x:c r="D294" s="159" t="str">
        <x:f>IF(A294&lt;=Simulador!$B$11,B293*Simulador!$B$25,"")</x:f>
      </x:c>
      <x:c r="E294" s="159" t="str">
        <x:f>IF(A294&lt;=Simulador!$B$11,C293*Simulador!$B$25,"")</x:f>
      </x:c>
      <x:c r="F294" s="159" t="str">
        <x:f>IF(A294&lt;=Simulador!$B$11,F293+D294,"")</x:f>
      </x:c>
      <x:c r="G294" s="159" t="str">
        <x:f>IF(A294&lt;=Simulador!$B$11,G293+E294,"")</x:f>
      </x:c>
      <x:c r="H294" s="159" t="str">
        <x:f>IF(A294&lt;=Simulador!$B$11,F294-G294,"")</x:f>
      </x:c>
      <x:c r="I294" s="159" t="str">
        <x:f>IF(A294&lt;=Simulador!$B$11,I293*(1+Simulador!$D$20),"")</x:f>
      </x:c>
      <x:c r="J294" s="159" t="str">
        <x:f>IF(A294&lt;=Simulador!$B$11,I294-Simulador!$B$6,"")</x:f>
      </x:c>
      <x:c r="K294" s="159" t="str">
        <x:f>IF(A294&lt;=Simulador!$B$11,(J294-MAX(J294,0)*Simulador!$B$12-Simulador!$B$14)-(H294-Simulador!$B$13),"")</x:f>
      </x:c>
    </x:row>
    <x:row r="295">
      <x:c r="A295" s="76" t="n">
        <x:f>A294+1</x:f>
        <x:v>291</x:v>
      </x:c>
      <x:c r="B295" s="159" t="str">
        <x:f>IF(A295&lt;=Simulador!$B$11,MAX(0,B294+D295-MIN(Simulador!$B$27,B294+D295)),"")</x:f>
      </x:c>
      <x:c r="C295" s="159" t="str">
        <x:f>IF(A295&lt;=Simulador!$B$11,MAX(0,C294+E295-MIN(Simulador!$B$27,C294+E295)),"")</x:f>
      </x:c>
      <x:c r="D295" s="159" t="str">
        <x:f>IF(A295&lt;=Simulador!$B$11,B294*Simulador!$B$25,"")</x:f>
      </x:c>
      <x:c r="E295" s="159" t="str">
        <x:f>IF(A295&lt;=Simulador!$B$11,C294*Simulador!$B$25,"")</x:f>
      </x:c>
      <x:c r="F295" s="159" t="str">
        <x:f>IF(A295&lt;=Simulador!$B$11,F294+D295,"")</x:f>
      </x:c>
      <x:c r="G295" s="159" t="str">
        <x:f>IF(A295&lt;=Simulador!$B$11,G294+E295,"")</x:f>
      </x:c>
      <x:c r="H295" s="159" t="str">
        <x:f>IF(A295&lt;=Simulador!$B$11,F295-G295,"")</x:f>
      </x:c>
      <x:c r="I295" s="159" t="str">
        <x:f>IF(A295&lt;=Simulador!$B$11,I294*(1+Simulador!$D$20),"")</x:f>
      </x:c>
      <x:c r="J295" s="159" t="str">
        <x:f>IF(A295&lt;=Simulador!$B$11,I295-Simulador!$B$6,"")</x:f>
      </x:c>
      <x:c r="K295" s="159" t="str">
        <x:f>IF(A295&lt;=Simulador!$B$11,(J295-MAX(J295,0)*Simulador!$B$12-Simulador!$B$14)-(H295-Simulador!$B$13),"")</x:f>
      </x:c>
    </x:row>
    <x:row r="296">
      <x:c r="A296" s="76" t="n">
        <x:f>A295+1</x:f>
        <x:v>292</x:v>
      </x:c>
      <x:c r="B296" s="159" t="str">
        <x:f>IF(A296&lt;=Simulador!$B$11,MAX(0,B295+D296-MIN(Simulador!$B$27,B295+D296)),"")</x:f>
      </x:c>
      <x:c r="C296" s="159" t="str">
        <x:f>IF(A296&lt;=Simulador!$B$11,MAX(0,C295+E296-MIN(Simulador!$B$27,C295+E296)),"")</x:f>
      </x:c>
      <x:c r="D296" s="159" t="str">
        <x:f>IF(A296&lt;=Simulador!$B$11,B295*Simulador!$B$25,"")</x:f>
      </x:c>
      <x:c r="E296" s="159" t="str">
        <x:f>IF(A296&lt;=Simulador!$B$11,C295*Simulador!$B$25,"")</x:f>
      </x:c>
      <x:c r="F296" s="159" t="str">
        <x:f>IF(A296&lt;=Simulador!$B$11,F295+D296,"")</x:f>
      </x:c>
      <x:c r="G296" s="159" t="str">
        <x:f>IF(A296&lt;=Simulador!$B$11,G295+E296,"")</x:f>
      </x:c>
      <x:c r="H296" s="159" t="str">
        <x:f>IF(A296&lt;=Simulador!$B$11,F296-G296,"")</x:f>
      </x:c>
      <x:c r="I296" s="159" t="str">
        <x:f>IF(A296&lt;=Simulador!$B$11,I295*(1+Simulador!$D$20),"")</x:f>
      </x:c>
      <x:c r="J296" s="159" t="str">
        <x:f>IF(A296&lt;=Simulador!$B$11,I296-Simulador!$B$6,"")</x:f>
      </x:c>
      <x:c r="K296" s="159" t="str">
        <x:f>IF(A296&lt;=Simulador!$B$11,(J296-MAX(J296,0)*Simulador!$B$12-Simulador!$B$14)-(H296-Simulador!$B$13),"")</x:f>
      </x:c>
    </x:row>
    <x:row r="297">
      <x:c r="A297" s="76" t="n">
        <x:f>A296+1</x:f>
        <x:v>293</x:v>
      </x:c>
      <x:c r="B297" s="159" t="str">
        <x:f>IF(A297&lt;=Simulador!$B$11,MAX(0,B296+D297-MIN(Simulador!$B$27,B296+D297)),"")</x:f>
      </x:c>
      <x:c r="C297" s="159" t="str">
        <x:f>IF(A297&lt;=Simulador!$B$11,MAX(0,C296+E297-MIN(Simulador!$B$27,C296+E297)),"")</x:f>
      </x:c>
      <x:c r="D297" s="159" t="str">
        <x:f>IF(A297&lt;=Simulador!$B$11,B296*Simulador!$B$25,"")</x:f>
      </x:c>
      <x:c r="E297" s="159" t="str">
        <x:f>IF(A297&lt;=Simulador!$B$11,C296*Simulador!$B$25,"")</x:f>
      </x:c>
      <x:c r="F297" s="159" t="str">
        <x:f>IF(A297&lt;=Simulador!$B$11,F296+D297,"")</x:f>
      </x:c>
      <x:c r="G297" s="159" t="str">
        <x:f>IF(A297&lt;=Simulador!$B$11,G296+E297,"")</x:f>
      </x:c>
      <x:c r="H297" s="159" t="str">
        <x:f>IF(A297&lt;=Simulador!$B$11,F297-G297,"")</x:f>
      </x:c>
      <x:c r="I297" s="159" t="str">
        <x:f>IF(A297&lt;=Simulador!$B$11,I296*(1+Simulador!$D$20),"")</x:f>
      </x:c>
      <x:c r="J297" s="159" t="str">
        <x:f>IF(A297&lt;=Simulador!$B$11,I297-Simulador!$B$6,"")</x:f>
      </x:c>
      <x:c r="K297" s="159" t="str">
        <x:f>IF(A297&lt;=Simulador!$B$11,(J297-MAX(J297,0)*Simulador!$B$12-Simulador!$B$14)-(H297-Simulador!$B$13),"")</x:f>
      </x:c>
    </x:row>
    <x:row r="298">
      <x:c r="A298" s="76" t="n">
        <x:f>A297+1</x:f>
        <x:v>294</x:v>
      </x:c>
      <x:c r="B298" s="159" t="str">
        <x:f>IF(A298&lt;=Simulador!$B$11,MAX(0,B297+D298-MIN(Simulador!$B$27,B297+D298)),"")</x:f>
      </x:c>
      <x:c r="C298" s="159" t="str">
        <x:f>IF(A298&lt;=Simulador!$B$11,MAX(0,C297+E298-MIN(Simulador!$B$27,C297+E298)),"")</x:f>
      </x:c>
      <x:c r="D298" s="159" t="str">
        <x:f>IF(A298&lt;=Simulador!$B$11,B297*Simulador!$B$25,"")</x:f>
      </x:c>
      <x:c r="E298" s="159" t="str">
        <x:f>IF(A298&lt;=Simulador!$B$11,C297*Simulador!$B$25,"")</x:f>
      </x:c>
      <x:c r="F298" s="159" t="str">
        <x:f>IF(A298&lt;=Simulador!$B$11,F297+D298,"")</x:f>
      </x:c>
      <x:c r="G298" s="159" t="str">
        <x:f>IF(A298&lt;=Simulador!$B$11,G297+E298,"")</x:f>
      </x:c>
      <x:c r="H298" s="159" t="str">
        <x:f>IF(A298&lt;=Simulador!$B$11,F298-G298,"")</x:f>
      </x:c>
      <x:c r="I298" s="159" t="str">
        <x:f>IF(A298&lt;=Simulador!$B$11,I297*(1+Simulador!$D$20),"")</x:f>
      </x:c>
      <x:c r="J298" s="159" t="str">
        <x:f>IF(A298&lt;=Simulador!$B$11,I298-Simulador!$B$6,"")</x:f>
      </x:c>
      <x:c r="K298" s="159" t="str">
        <x:f>IF(A298&lt;=Simulador!$B$11,(J298-MAX(J298,0)*Simulador!$B$12-Simulador!$B$14)-(H298-Simulador!$B$13),"")</x:f>
      </x:c>
    </x:row>
    <x:row r="299">
      <x:c r="A299" s="76" t="n">
        <x:f>A298+1</x:f>
        <x:v>295</x:v>
      </x:c>
      <x:c r="B299" s="159" t="str">
        <x:f>IF(A299&lt;=Simulador!$B$11,MAX(0,B298+D299-MIN(Simulador!$B$27,B298+D299)),"")</x:f>
      </x:c>
      <x:c r="C299" s="159" t="str">
        <x:f>IF(A299&lt;=Simulador!$B$11,MAX(0,C298+E299-MIN(Simulador!$B$27,C298+E299)),"")</x:f>
      </x:c>
      <x:c r="D299" s="159" t="str">
        <x:f>IF(A299&lt;=Simulador!$B$11,B298*Simulador!$B$25,"")</x:f>
      </x:c>
      <x:c r="E299" s="159" t="str">
        <x:f>IF(A299&lt;=Simulador!$B$11,C298*Simulador!$B$25,"")</x:f>
      </x:c>
      <x:c r="F299" s="159" t="str">
        <x:f>IF(A299&lt;=Simulador!$B$11,F298+D299,"")</x:f>
      </x:c>
      <x:c r="G299" s="159" t="str">
        <x:f>IF(A299&lt;=Simulador!$B$11,G298+E299,"")</x:f>
      </x:c>
      <x:c r="H299" s="159" t="str">
        <x:f>IF(A299&lt;=Simulador!$B$11,F299-G299,"")</x:f>
      </x:c>
      <x:c r="I299" s="159" t="str">
        <x:f>IF(A299&lt;=Simulador!$B$11,I298*(1+Simulador!$D$20),"")</x:f>
      </x:c>
      <x:c r="J299" s="159" t="str">
        <x:f>IF(A299&lt;=Simulador!$B$11,I299-Simulador!$B$6,"")</x:f>
      </x:c>
      <x:c r="K299" s="159" t="str">
        <x:f>IF(A299&lt;=Simulador!$B$11,(J299-MAX(J299,0)*Simulador!$B$12-Simulador!$B$14)-(H299-Simulador!$B$13),"")</x:f>
      </x:c>
    </x:row>
    <x:row r="300">
      <x:c r="A300" s="76" t="n">
        <x:f>A299+1</x:f>
        <x:v>296</x:v>
      </x:c>
      <x:c r="B300" s="159" t="str">
        <x:f>IF(A300&lt;=Simulador!$B$11,MAX(0,B299+D300-MIN(Simulador!$B$27,B299+D300)),"")</x:f>
      </x:c>
      <x:c r="C300" s="159" t="str">
        <x:f>IF(A300&lt;=Simulador!$B$11,MAX(0,C299+E300-MIN(Simulador!$B$27,C299+E300)),"")</x:f>
      </x:c>
      <x:c r="D300" s="159" t="str">
        <x:f>IF(A300&lt;=Simulador!$B$11,B299*Simulador!$B$25,"")</x:f>
      </x:c>
      <x:c r="E300" s="159" t="str">
        <x:f>IF(A300&lt;=Simulador!$B$11,C299*Simulador!$B$25,"")</x:f>
      </x:c>
      <x:c r="F300" s="159" t="str">
        <x:f>IF(A300&lt;=Simulador!$B$11,F299+D300,"")</x:f>
      </x:c>
      <x:c r="G300" s="159" t="str">
        <x:f>IF(A300&lt;=Simulador!$B$11,G299+E300,"")</x:f>
      </x:c>
      <x:c r="H300" s="159" t="str">
        <x:f>IF(A300&lt;=Simulador!$B$11,F300-G300,"")</x:f>
      </x:c>
      <x:c r="I300" s="159" t="str">
        <x:f>IF(A300&lt;=Simulador!$B$11,I299*(1+Simulador!$D$20),"")</x:f>
      </x:c>
      <x:c r="J300" s="159" t="str">
        <x:f>IF(A300&lt;=Simulador!$B$11,I300-Simulador!$B$6,"")</x:f>
      </x:c>
      <x:c r="K300" s="159" t="str">
        <x:f>IF(A300&lt;=Simulador!$B$11,(J300-MAX(J300,0)*Simulador!$B$12-Simulador!$B$14)-(H300-Simulador!$B$13),"")</x:f>
      </x:c>
    </x:row>
    <x:row r="301">
      <x:c r="A301" s="76" t="n">
        <x:f>A300+1</x:f>
        <x:v>297</x:v>
      </x:c>
      <x:c r="B301" s="159" t="str">
        <x:f>IF(A301&lt;=Simulador!$B$11,MAX(0,B300+D301-MIN(Simulador!$B$27,B300+D301)),"")</x:f>
      </x:c>
      <x:c r="C301" s="159" t="str">
        <x:f>IF(A301&lt;=Simulador!$B$11,MAX(0,C300+E301-MIN(Simulador!$B$27,C300+E301)),"")</x:f>
      </x:c>
      <x:c r="D301" s="159" t="str">
        <x:f>IF(A301&lt;=Simulador!$B$11,B300*Simulador!$B$25,"")</x:f>
      </x:c>
      <x:c r="E301" s="159" t="str">
        <x:f>IF(A301&lt;=Simulador!$B$11,C300*Simulador!$B$25,"")</x:f>
      </x:c>
      <x:c r="F301" s="159" t="str">
        <x:f>IF(A301&lt;=Simulador!$B$11,F300+D301,"")</x:f>
      </x:c>
      <x:c r="G301" s="159" t="str">
        <x:f>IF(A301&lt;=Simulador!$B$11,G300+E301,"")</x:f>
      </x:c>
      <x:c r="H301" s="159" t="str">
        <x:f>IF(A301&lt;=Simulador!$B$11,F301-G301,"")</x:f>
      </x:c>
      <x:c r="I301" s="159" t="str">
        <x:f>IF(A301&lt;=Simulador!$B$11,I300*(1+Simulador!$D$20),"")</x:f>
      </x:c>
      <x:c r="J301" s="159" t="str">
        <x:f>IF(A301&lt;=Simulador!$B$11,I301-Simulador!$B$6,"")</x:f>
      </x:c>
      <x:c r="K301" s="159" t="str">
        <x:f>IF(A301&lt;=Simulador!$B$11,(J301-MAX(J301,0)*Simulador!$B$12-Simulador!$B$14)-(H301-Simulador!$B$13),"")</x:f>
      </x:c>
    </x:row>
    <x:row r="302">
      <x:c r="A302" s="76" t="n">
        <x:f>A301+1</x:f>
        <x:v>298</x:v>
      </x:c>
      <x:c r="B302" s="159" t="str">
        <x:f>IF(A302&lt;=Simulador!$B$11,MAX(0,B301+D302-MIN(Simulador!$B$27,B301+D302)),"")</x:f>
      </x:c>
      <x:c r="C302" s="159" t="str">
        <x:f>IF(A302&lt;=Simulador!$B$11,MAX(0,C301+E302-MIN(Simulador!$B$27,C301+E302)),"")</x:f>
      </x:c>
      <x:c r="D302" s="159" t="str">
        <x:f>IF(A302&lt;=Simulador!$B$11,B301*Simulador!$B$25,"")</x:f>
      </x:c>
      <x:c r="E302" s="159" t="str">
        <x:f>IF(A302&lt;=Simulador!$B$11,C301*Simulador!$B$25,"")</x:f>
      </x:c>
      <x:c r="F302" s="159" t="str">
        <x:f>IF(A302&lt;=Simulador!$B$11,F301+D302,"")</x:f>
      </x:c>
      <x:c r="G302" s="159" t="str">
        <x:f>IF(A302&lt;=Simulador!$B$11,G301+E302,"")</x:f>
      </x:c>
      <x:c r="H302" s="159" t="str">
        <x:f>IF(A302&lt;=Simulador!$B$11,F302-G302,"")</x:f>
      </x:c>
      <x:c r="I302" s="159" t="str">
        <x:f>IF(A302&lt;=Simulador!$B$11,I301*(1+Simulador!$D$20),"")</x:f>
      </x:c>
      <x:c r="J302" s="159" t="str">
        <x:f>IF(A302&lt;=Simulador!$B$11,I302-Simulador!$B$6,"")</x:f>
      </x:c>
      <x:c r="K302" s="159" t="str">
        <x:f>IF(A302&lt;=Simulador!$B$11,(J302-MAX(J302,0)*Simulador!$B$12-Simulador!$B$14)-(H302-Simulador!$B$13),"")</x:f>
      </x:c>
    </x:row>
    <x:row r="303">
      <x:c r="A303" s="76" t="n">
        <x:f>A302+1</x:f>
        <x:v>299</x:v>
      </x:c>
      <x:c r="B303" s="159" t="str">
        <x:f>IF(A303&lt;=Simulador!$B$11,MAX(0,B302+D303-MIN(Simulador!$B$27,B302+D303)),"")</x:f>
      </x:c>
      <x:c r="C303" s="159" t="str">
        <x:f>IF(A303&lt;=Simulador!$B$11,MAX(0,C302+E303-MIN(Simulador!$B$27,C302+E303)),"")</x:f>
      </x:c>
      <x:c r="D303" s="159" t="str">
        <x:f>IF(A303&lt;=Simulador!$B$11,B302*Simulador!$B$25,"")</x:f>
      </x:c>
      <x:c r="E303" s="159" t="str">
        <x:f>IF(A303&lt;=Simulador!$B$11,C302*Simulador!$B$25,"")</x:f>
      </x:c>
      <x:c r="F303" s="159" t="str">
        <x:f>IF(A303&lt;=Simulador!$B$11,F302+D303,"")</x:f>
      </x:c>
      <x:c r="G303" s="159" t="str">
        <x:f>IF(A303&lt;=Simulador!$B$11,G302+E303,"")</x:f>
      </x:c>
      <x:c r="H303" s="159" t="str">
        <x:f>IF(A303&lt;=Simulador!$B$11,F303-G303,"")</x:f>
      </x:c>
      <x:c r="I303" s="159" t="str">
        <x:f>IF(A303&lt;=Simulador!$B$11,I302*(1+Simulador!$D$20),"")</x:f>
      </x:c>
      <x:c r="J303" s="159" t="str">
        <x:f>IF(A303&lt;=Simulador!$B$11,I303-Simulador!$B$6,"")</x:f>
      </x:c>
      <x:c r="K303" s="159" t="str">
        <x:f>IF(A303&lt;=Simulador!$B$11,(J303-MAX(J303,0)*Simulador!$B$12-Simulador!$B$14)-(H303-Simulador!$B$13),"")</x:f>
      </x:c>
    </x:row>
    <x:row r="304">
      <x:c r="A304" s="76" t="n">
        <x:f>A303+1</x:f>
        <x:v>300</x:v>
      </x:c>
      <x:c r="B304" s="159" t="str">
        <x:f>IF(A304&lt;=Simulador!$B$11,MAX(0,B303+D304-MIN(Simulador!$B$27,B303+D304)),"")</x:f>
      </x:c>
      <x:c r="C304" s="159" t="str">
        <x:f>IF(A304&lt;=Simulador!$B$11,MAX(0,C303+E304-MIN(Simulador!$B$27,C303+E304)),"")</x:f>
      </x:c>
      <x:c r="D304" s="159" t="str">
        <x:f>IF(A304&lt;=Simulador!$B$11,B303*Simulador!$B$25,"")</x:f>
      </x:c>
      <x:c r="E304" s="159" t="str">
        <x:f>IF(A304&lt;=Simulador!$B$11,C303*Simulador!$B$25,"")</x:f>
      </x:c>
      <x:c r="F304" s="159" t="str">
        <x:f>IF(A304&lt;=Simulador!$B$11,F303+D304,"")</x:f>
      </x:c>
      <x:c r="G304" s="159" t="str">
        <x:f>IF(A304&lt;=Simulador!$B$11,G303+E304,"")</x:f>
      </x:c>
      <x:c r="H304" s="159" t="str">
        <x:f>IF(A304&lt;=Simulador!$B$11,F304-G304,"")</x:f>
      </x:c>
      <x:c r="I304" s="159" t="str">
        <x:f>IF(A304&lt;=Simulador!$B$11,I303*(1+Simulador!$D$20),"")</x:f>
      </x:c>
      <x:c r="J304" s="159" t="str">
        <x:f>IF(A304&lt;=Simulador!$B$11,I304-Simulador!$B$6,"")</x:f>
      </x:c>
      <x:c r="K304" s="159" t="str">
        <x:f>IF(A304&lt;=Simulador!$B$11,(J304-MAX(J304,0)*Simulador!$B$12-Simulador!$B$14)-(H304-Simulador!$B$13),"")</x:f>
      </x:c>
    </x:row>
    <x:row r="305">
      <x:c r="A305" s="76" t="n">
        <x:f>A304+1</x:f>
        <x:v>301</x:v>
      </x:c>
      <x:c r="B305" s="159" t="str">
        <x:f>IF(A305&lt;=Simulador!$B$11,MAX(0,B304+D305-MIN(Simulador!$B$27,B304+D305)),"")</x:f>
      </x:c>
      <x:c r="C305" s="159" t="str">
        <x:f>IF(A305&lt;=Simulador!$B$11,MAX(0,C304+E305-MIN(Simulador!$B$27,C304+E305)),"")</x:f>
      </x:c>
      <x:c r="D305" s="159" t="str">
        <x:f>IF(A305&lt;=Simulador!$B$11,B304*Simulador!$B$25,"")</x:f>
      </x:c>
      <x:c r="E305" s="159" t="str">
        <x:f>IF(A305&lt;=Simulador!$B$11,C304*Simulador!$B$25,"")</x:f>
      </x:c>
      <x:c r="F305" s="159" t="str">
        <x:f>IF(A305&lt;=Simulador!$B$11,F304+D305,"")</x:f>
      </x:c>
      <x:c r="G305" s="159" t="str">
        <x:f>IF(A305&lt;=Simulador!$B$11,G304+E305,"")</x:f>
      </x:c>
      <x:c r="H305" s="159" t="str">
        <x:f>IF(A305&lt;=Simulador!$B$11,F305-G305,"")</x:f>
      </x:c>
      <x:c r="I305" s="159" t="str">
        <x:f>IF(A305&lt;=Simulador!$B$11,I304*(1+Simulador!$D$20),"")</x:f>
      </x:c>
      <x:c r="J305" s="159" t="str">
        <x:f>IF(A305&lt;=Simulador!$B$11,I305-Simulador!$B$6,"")</x:f>
      </x:c>
      <x:c r="K305" s="159" t="str">
        <x:f>IF(A305&lt;=Simulador!$B$11,(J305-MAX(J305,0)*Simulador!$B$12-Simulador!$B$14)-(H305-Simulador!$B$13),"")</x:f>
      </x:c>
    </x:row>
    <x:row r="306">
      <x:c r="A306" s="76" t="n">
        <x:f>A305+1</x:f>
        <x:v>302</x:v>
      </x:c>
      <x:c r="B306" s="159" t="str">
        <x:f>IF(A306&lt;=Simulador!$B$11,MAX(0,B305+D306-MIN(Simulador!$B$27,B305+D306)),"")</x:f>
      </x:c>
      <x:c r="C306" s="159" t="str">
        <x:f>IF(A306&lt;=Simulador!$B$11,MAX(0,C305+E306-MIN(Simulador!$B$27,C305+E306)),"")</x:f>
      </x:c>
      <x:c r="D306" s="159" t="str">
        <x:f>IF(A306&lt;=Simulador!$B$11,B305*Simulador!$B$25,"")</x:f>
      </x:c>
      <x:c r="E306" s="159" t="str">
        <x:f>IF(A306&lt;=Simulador!$B$11,C305*Simulador!$B$25,"")</x:f>
      </x:c>
      <x:c r="F306" s="159" t="str">
        <x:f>IF(A306&lt;=Simulador!$B$11,F305+D306,"")</x:f>
      </x:c>
      <x:c r="G306" s="159" t="str">
        <x:f>IF(A306&lt;=Simulador!$B$11,G305+E306,"")</x:f>
      </x:c>
      <x:c r="H306" s="159" t="str">
        <x:f>IF(A306&lt;=Simulador!$B$11,F306-G306,"")</x:f>
      </x:c>
      <x:c r="I306" s="159" t="str">
        <x:f>IF(A306&lt;=Simulador!$B$11,I305*(1+Simulador!$D$20),"")</x:f>
      </x:c>
      <x:c r="J306" s="159" t="str">
        <x:f>IF(A306&lt;=Simulador!$B$11,I306-Simulador!$B$6,"")</x:f>
      </x:c>
      <x:c r="K306" s="159" t="str">
        <x:f>IF(A306&lt;=Simulador!$B$11,(J306-MAX(J306,0)*Simulador!$B$12-Simulador!$B$14)-(H306-Simulador!$B$13),"")</x:f>
      </x:c>
    </x:row>
    <x:row r="307">
      <x:c r="A307" s="76" t="n">
        <x:f>A306+1</x:f>
        <x:v>303</x:v>
      </x:c>
      <x:c r="B307" s="159" t="str">
        <x:f>IF(A307&lt;=Simulador!$B$11,MAX(0,B306+D307-MIN(Simulador!$B$27,B306+D307)),"")</x:f>
      </x:c>
      <x:c r="C307" s="159" t="str">
        <x:f>IF(A307&lt;=Simulador!$B$11,MAX(0,C306+E307-MIN(Simulador!$B$27,C306+E307)),"")</x:f>
      </x:c>
      <x:c r="D307" s="159" t="str">
        <x:f>IF(A307&lt;=Simulador!$B$11,B306*Simulador!$B$25,"")</x:f>
      </x:c>
      <x:c r="E307" s="159" t="str">
        <x:f>IF(A307&lt;=Simulador!$B$11,C306*Simulador!$B$25,"")</x:f>
      </x:c>
      <x:c r="F307" s="159" t="str">
        <x:f>IF(A307&lt;=Simulador!$B$11,F306+D307,"")</x:f>
      </x:c>
      <x:c r="G307" s="159" t="str">
        <x:f>IF(A307&lt;=Simulador!$B$11,G306+E307,"")</x:f>
      </x:c>
      <x:c r="H307" s="159" t="str">
        <x:f>IF(A307&lt;=Simulador!$B$11,F307-G307,"")</x:f>
      </x:c>
      <x:c r="I307" s="159" t="str">
        <x:f>IF(A307&lt;=Simulador!$B$11,I306*(1+Simulador!$D$20),"")</x:f>
      </x:c>
      <x:c r="J307" s="159" t="str">
        <x:f>IF(A307&lt;=Simulador!$B$11,I307-Simulador!$B$6,"")</x:f>
      </x:c>
      <x:c r="K307" s="159" t="str">
        <x:f>IF(A307&lt;=Simulador!$B$11,(J307-MAX(J307,0)*Simulador!$B$12-Simulador!$B$14)-(H307-Simulador!$B$13),"")</x:f>
      </x:c>
    </x:row>
    <x:row r="308">
      <x:c r="A308" s="76" t="n">
        <x:f>A307+1</x:f>
        <x:v>304</x:v>
      </x:c>
      <x:c r="B308" s="159" t="str">
        <x:f>IF(A308&lt;=Simulador!$B$11,MAX(0,B307+D308-MIN(Simulador!$B$27,B307+D308)),"")</x:f>
      </x:c>
      <x:c r="C308" s="159" t="str">
        <x:f>IF(A308&lt;=Simulador!$B$11,MAX(0,C307+E308-MIN(Simulador!$B$27,C307+E308)),"")</x:f>
      </x:c>
      <x:c r="D308" s="159" t="str">
        <x:f>IF(A308&lt;=Simulador!$B$11,B307*Simulador!$B$25,"")</x:f>
      </x:c>
      <x:c r="E308" s="159" t="str">
        <x:f>IF(A308&lt;=Simulador!$B$11,C307*Simulador!$B$25,"")</x:f>
      </x:c>
      <x:c r="F308" s="159" t="str">
        <x:f>IF(A308&lt;=Simulador!$B$11,F307+D308,"")</x:f>
      </x:c>
      <x:c r="G308" s="159" t="str">
        <x:f>IF(A308&lt;=Simulador!$B$11,G307+E308,"")</x:f>
      </x:c>
      <x:c r="H308" s="159" t="str">
        <x:f>IF(A308&lt;=Simulador!$B$11,F308-G308,"")</x:f>
      </x:c>
      <x:c r="I308" s="159" t="str">
        <x:f>IF(A308&lt;=Simulador!$B$11,I307*(1+Simulador!$D$20),"")</x:f>
      </x:c>
      <x:c r="J308" s="159" t="str">
        <x:f>IF(A308&lt;=Simulador!$B$11,I308-Simulador!$B$6,"")</x:f>
      </x:c>
      <x:c r="K308" s="159" t="str">
        <x:f>IF(A308&lt;=Simulador!$B$11,(J308-MAX(J308,0)*Simulador!$B$12-Simulador!$B$14)-(H308-Simulador!$B$13),"")</x:f>
      </x:c>
    </x:row>
    <x:row r="309">
      <x:c r="A309" s="76" t="n">
        <x:f>A308+1</x:f>
        <x:v>305</x:v>
      </x:c>
      <x:c r="B309" s="159" t="str">
        <x:f>IF(A309&lt;=Simulador!$B$11,MAX(0,B308+D309-MIN(Simulador!$B$27,B308+D309)),"")</x:f>
      </x:c>
      <x:c r="C309" s="159" t="str">
        <x:f>IF(A309&lt;=Simulador!$B$11,MAX(0,C308+E309-MIN(Simulador!$B$27,C308+E309)),"")</x:f>
      </x:c>
      <x:c r="D309" s="159" t="str">
        <x:f>IF(A309&lt;=Simulador!$B$11,B308*Simulador!$B$25,"")</x:f>
      </x:c>
      <x:c r="E309" s="159" t="str">
        <x:f>IF(A309&lt;=Simulador!$B$11,C308*Simulador!$B$25,"")</x:f>
      </x:c>
      <x:c r="F309" s="159" t="str">
        <x:f>IF(A309&lt;=Simulador!$B$11,F308+D309,"")</x:f>
      </x:c>
      <x:c r="G309" s="159" t="str">
        <x:f>IF(A309&lt;=Simulador!$B$11,G308+E309,"")</x:f>
      </x:c>
      <x:c r="H309" s="159" t="str">
        <x:f>IF(A309&lt;=Simulador!$B$11,F309-G309,"")</x:f>
      </x:c>
      <x:c r="I309" s="159" t="str">
        <x:f>IF(A309&lt;=Simulador!$B$11,I308*(1+Simulador!$D$20),"")</x:f>
      </x:c>
      <x:c r="J309" s="159" t="str">
        <x:f>IF(A309&lt;=Simulador!$B$11,I309-Simulador!$B$6,"")</x:f>
      </x:c>
      <x:c r="K309" s="159" t="str">
        <x:f>IF(A309&lt;=Simulador!$B$11,(J309-MAX(J309,0)*Simulador!$B$12-Simulador!$B$14)-(H309-Simulador!$B$13),"")</x:f>
      </x:c>
    </x:row>
    <x:row r="310">
      <x:c r="A310" s="76" t="n">
        <x:f>A309+1</x:f>
        <x:v>306</x:v>
      </x:c>
      <x:c r="B310" s="159" t="str">
        <x:f>IF(A310&lt;=Simulador!$B$11,MAX(0,B309+D310-MIN(Simulador!$B$27,B309+D310)),"")</x:f>
      </x:c>
      <x:c r="C310" s="159" t="str">
        <x:f>IF(A310&lt;=Simulador!$B$11,MAX(0,C309+E310-MIN(Simulador!$B$27,C309+E310)),"")</x:f>
      </x:c>
      <x:c r="D310" s="159" t="str">
        <x:f>IF(A310&lt;=Simulador!$B$11,B309*Simulador!$B$25,"")</x:f>
      </x:c>
      <x:c r="E310" s="159" t="str">
        <x:f>IF(A310&lt;=Simulador!$B$11,C309*Simulador!$B$25,"")</x:f>
      </x:c>
      <x:c r="F310" s="159" t="str">
        <x:f>IF(A310&lt;=Simulador!$B$11,F309+D310,"")</x:f>
      </x:c>
      <x:c r="G310" s="159" t="str">
        <x:f>IF(A310&lt;=Simulador!$B$11,G309+E310,"")</x:f>
      </x:c>
      <x:c r="H310" s="159" t="str">
        <x:f>IF(A310&lt;=Simulador!$B$11,F310-G310,"")</x:f>
      </x:c>
      <x:c r="I310" s="159" t="str">
        <x:f>IF(A310&lt;=Simulador!$B$11,I309*(1+Simulador!$D$20),"")</x:f>
      </x:c>
      <x:c r="J310" s="159" t="str">
        <x:f>IF(A310&lt;=Simulador!$B$11,I310-Simulador!$B$6,"")</x:f>
      </x:c>
      <x:c r="K310" s="159" t="str">
        <x:f>IF(A310&lt;=Simulador!$B$11,(J310-MAX(J310,0)*Simulador!$B$12-Simulador!$B$14)-(H310-Simulador!$B$13),"")</x:f>
      </x:c>
    </x:row>
    <x:row r="311">
      <x:c r="A311" s="76" t="n">
        <x:f>A310+1</x:f>
        <x:v>307</x:v>
      </x:c>
      <x:c r="B311" s="159" t="str">
        <x:f>IF(A311&lt;=Simulador!$B$11,MAX(0,B310+D311-MIN(Simulador!$B$27,B310+D311)),"")</x:f>
      </x:c>
      <x:c r="C311" s="159" t="str">
        <x:f>IF(A311&lt;=Simulador!$B$11,MAX(0,C310+E311-MIN(Simulador!$B$27,C310+E311)),"")</x:f>
      </x:c>
      <x:c r="D311" s="159" t="str">
        <x:f>IF(A311&lt;=Simulador!$B$11,B310*Simulador!$B$25,"")</x:f>
      </x:c>
      <x:c r="E311" s="159" t="str">
        <x:f>IF(A311&lt;=Simulador!$B$11,C310*Simulador!$B$25,"")</x:f>
      </x:c>
      <x:c r="F311" s="159" t="str">
        <x:f>IF(A311&lt;=Simulador!$B$11,F310+D311,"")</x:f>
      </x:c>
      <x:c r="G311" s="159" t="str">
        <x:f>IF(A311&lt;=Simulador!$B$11,G310+E311,"")</x:f>
      </x:c>
      <x:c r="H311" s="159" t="str">
        <x:f>IF(A311&lt;=Simulador!$B$11,F311-G311,"")</x:f>
      </x:c>
      <x:c r="I311" s="159" t="str">
        <x:f>IF(A311&lt;=Simulador!$B$11,I310*(1+Simulador!$D$20),"")</x:f>
      </x:c>
      <x:c r="J311" s="159" t="str">
        <x:f>IF(A311&lt;=Simulador!$B$11,I311-Simulador!$B$6,"")</x:f>
      </x:c>
      <x:c r="K311" s="159" t="str">
        <x:f>IF(A311&lt;=Simulador!$B$11,(J311-MAX(J311,0)*Simulador!$B$12-Simulador!$B$14)-(H311-Simulador!$B$13),"")</x:f>
      </x:c>
    </x:row>
    <x:row r="312">
      <x:c r="A312" s="76" t="n">
        <x:f>A311+1</x:f>
        <x:v>308</x:v>
      </x:c>
      <x:c r="B312" s="159" t="str">
        <x:f>IF(A312&lt;=Simulador!$B$11,MAX(0,B311+D312-MIN(Simulador!$B$27,B311+D312)),"")</x:f>
      </x:c>
      <x:c r="C312" s="159" t="str">
        <x:f>IF(A312&lt;=Simulador!$B$11,MAX(0,C311+E312-MIN(Simulador!$B$27,C311+E312)),"")</x:f>
      </x:c>
      <x:c r="D312" s="159" t="str">
        <x:f>IF(A312&lt;=Simulador!$B$11,B311*Simulador!$B$25,"")</x:f>
      </x:c>
      <x:c r="E312" s="159" t="str">
        <x:f>IF(A312&lt;=Simulador!$B$11,C311*Simulador!$B$25,"")</x:f>
      </x:c>
      <x:c r="F312" s="159" t="str">
        <x:f>IF(A312&lt;=Simulador!$B$11,F311+D312,"")</x:f>
      </x:c>
      <x:c r="G312" s="159" t="str">
        <x:f>IF(A312&lt;=Simulador!$B$11,G311+E312,"")</x:f>
      </x:c>
      <x:c r="H312" s="159" t="str">
        <x:f>IF(A312&lt;=Simulador!$B$11,F312-G312,"")</x:f>
      </x:c>
      <x:c r="I312" s="159" t="str">
        <x:f>IF(A312&lt;=Simulador!$B$11,I311*(1+Simulador!$D$20),"")</x:f>
      </x:c>
      <x:c r="J312" s="159" t="str">
        <x:f>IF(A312&lt;=Simulador!$B$11,I312-Simulador!$B$6,"")</x:f>
      </x:c>
      <x:c r="K312" s="159" t="str">
        <x:f>IF(A312&lt;=Simulador!$B$11,(J312-MAX(J312,0)*Simulador!$B$12-Simulador!$B$14)-(H312-Simulador!$B$13),"")</x:f>
      </x:c>
    </x:row>
    <x:row r="313">
      <x:c r="A313" s="76" t="n">
        <x:f>A312+1</x:f>
        <x:v>309</x:v>
      </x:c>
      <x:c r="B313" s="159" t="str">
        <x:f>IF(A313&lt;=Simulador!$B$11,MAX(0,B312+D313-MIN(Simulador!$B$27,B312+D313)),"")</x:f>
      </x:c>
      <x:c r="C313" s="159" t="str">
        <x:f>IF(A313&lt;=Simulador!$B$11,MAX(0,C312+E313-MIN(Simulador!$B$27,C312+E313)),"")</x:f>
      </x:c>
      <x:c r="D313" s="159" t="str">
        <x:f>IF(A313&lt;=Simulador!$B$11,B312*Simulador!$B$25,"")</x:f>
      </x:c>
      <x:c r="E313" s="159" t="str">
        <x:f>IF(A313&lt;=Simulador!$B$11,C312*Simulador!$B$25,"")</x:f>
      </x:c>
      <x:c r="F313" s="159" t="str">
        <x:f>IF(A313&lt;=Simulador!$B$11,F312+D313,"")</x:f>
      </x:c>
      <x:c r="G313" s="159" t="str">
        <x:f>IF(A313&lt;=Simulador!$B$11,G312+E313,"")</x:f>
      </x:c>
      <x:c r="H313" s="159" t="str">
        <x:f>IF(A313&lt;=Simulador!$B$11,F313-G313,"")</x:f>
      </x:c>
      <x:c r="I313" s="159" t="str">
        <x:f>IF(A313&lt;=Simulador!$B$11,I312*(1+Simulador!$D$20),"")</x:f>
      </x:c>
      <x:c r="J313" s="159" t="str">
        <x:f>IF(A313&lt;=Simulador!$B$11,I313-Simulador!$B$6,"")</x:f>
      </x:c>
      <x:c r="K313" s="159" t="str">
        <x:f>IF(A313&lt;=Simulador!$B$11,(J313-MAX(J313,0)*Simulador!$B$12-Simulador!$B$14)-(H313-Simulador!$B$13),"")</x:f>
      </x:c>
    </x:row>
    <x:row r="314">
      <x:c r="A314" s="76" t="n">
        <x:f>A313+1</x:f>
        <x:v>310</x:v>
      </x:c>
      <x:c r="B314" s="159" t="str">
        <x:f>IF(A314&lt;=Simulador!$B$11,MAX(0,B313+D314-MIN(Simulador!$B$27,B313+D314)),"")</x:f>
      </x:c>
      <x:c r="C314" s="159" t="str">
        <x:f>IF(A314&lt;=Simulador!$B$11,MAX(0,C313+E314-MIN(Simulador!$B$27,C313+E314)),"")</x:f>
      </x:c>
      <x:c r="D314" s="159" t="str">
        <x:f>IF(A314&lt;=Simulador!$B$11,B313*Simulador!$B$25,"")</x:f>
      </x:c>
      <x:c r="E314" s="159" t="str">
        <x:f>IF(A314&lt;=Simulador!$B$11,C313*Simulador!$B$25,"")</x:f>
      </x:c>
      <x:c r="F314" s="159" t="str">
        <x:f>IF(A314&lt;=Simulador!$B$11,F313+D314,"")</x:f>
      </x:c>
      <x:c r="G314" s="159" t="str">
        <x:f>IF(A314&lt;=Simulador!$B$11,G313+E314,"")</x:f>
      </x:c>
      <x:c r="H314" s="159" t="str">
        <x:f>IF(A314&lt;=Simulador!$B$11,F314-G314,"")</x:f>
      </x:c>
      <x:c r="I314" s="159" t="str">
        <x:f>IF(A314&lt;=Simulador!$B$11,I313*(1+Simulador!$D$20),"")</x:f>
      </x:c>
      <x:c r="J314" s="159" t="str">
        <x:f>IF(A314&lt;=Simulador!$B$11,I314-Simulador!$B$6,"")</x:f>
      </x:c>
      <x:c r="K314" s="159" t="str">
        <x:f>IF(A314&lt;=Simulador!$B$11,(J314-MAX(J314,0)*Simulador!$B$12-Simulador!$B$14)-(H314-Simulador!$B$13),"")</x:f>
      </x:c>
    </x:row>
    <x:row r="315">
      <x:c r="A315" s="76" t="n">
        <x:f>A314+1</x:f>
        <x:v>311</x:v>
      </x:c>
      <x:c r="B315" s="159" t="str">
        <x:f>IF(A315&lt;=Simulador!$B$11,MAX(0,B314+D315-MIN(Simulador!$B$27,B314+D315)),"")</x:f>
      </x:c>
      <x:c r="C315" s="159" t="str">
        <x:f>IF(A315&lt;=Simulador!$B$11,MAX(0,C314+E315-MIN(Simulador!$B$27,C314+E315)),"")</x:f>
      </x:c>
      <x:c r="D315" s="159" t="str">
        <x:f>IF(A315&lt;=Simulador!$B$11,B314*Simulador!$B$25,"")</x:f>
      </x:c>
      <x:c r="E315" s="159" t="str">
        <x:f>IF(A315&lt;=Simulador!$B$11,C314*Simulador!$B$25,"")</x:f>
      </x:c>
      <x:c r="F315" s="159" t="str">
        <x:f>IF(A315&lt;=Simulador!$B$11,F314+D315,"")</x:f>
      </x:c>
      <x:c r="G315" s="159" t="str">
        <x:f>IF(A315&lt;=Simulador!$B$11,G314+E315,"")</x:f>
      </x:c>
      <x:c r="H315" s="159" t="str">
        <x:f>IF(A315&lt;=Simulador!$B$11,F315-G315,"")</x:f>
      </x:c>
      <x:c r="I315" s="159" t="str">
        <x:f>IF(A315&lt;=Simulador!$B$11,I314*(1+Simulador!$D$20),"")</x:f>
      </x:c>
      <x:c r="J315" s="159" t="str">
        <x:f>IF(A315&lt;=Simulador!$B$11,I315-Simulador!$B$6,"")</x:f>
      </x:c>
      <x:c r="K315" s="159" t="str">
        <x:f>IF(A315&lt;=Simulador!$B$11,(J315-MAX(J315,0)*Simulador!$B$12-Simulador!$B$14)-(H315-Simulador!$B$13),"")</x:f>
      </x:c>
    </x:row>
    <x:row r="316">
      <x:c r="A316" s="76" t="n">
        <x:f>A315+1</x:f>
        <x:v>312</x:v>
      </x:c>
      <x:c r="B316" s="159" t="str">
        <x:f>IF(A316&lt;=Simulador!$B$11,MAX(0,B315+D316-MIN(Simulador!$B$27,B315+D316)),"")</x:f>
      </x:c>
      <x:c r="C316" s="159" t="str">
        <x:f>IF(A316&lt;=Simulador!$B$11,MAX(0,C315+E316-MIN(Simulador!$B$27,C315+E316)),"")</x:f>
      </x:c>
      <x:c r="D316" s="159" t="str">
        <x:f>IF(A316&lt;=Simulador!$B$11,B315*Simulador!$B$25,"")</x:f>
      </x:c>
      <x:c r="E316" s="159" t="str">
        <x:f>IF(A316&lt;=Simulador!$B$11,C315*Simulador!$B$25,"")</x:f>
      </x:c>
      <x:c r="F316" s="159" t="str">
        <x:f>IF(A316&lt;=Simulador!$B$11,F315+D316,"")</x:f>
      </x:c>
      <x:c r="G316" s="159" t="str">
        <x:f>IF(A316&lt;=Simulador!$B$11,G315+E316,"")</x:f>
      </x:c>
      <x:c r="H316" s="159" t="str">
        <x:f>IF(A316&lt;=Simulador!$B$11,F316-G316,"")</x:f>
      </x:c>
      <x:c r="I316" s="159" t="str">
        <x:f>IF(A316&lt;=Simulador!$B$11,I315*(1+Simulador!$D$20),"")</x:f>
      </x:c>
      <x:c r="J316" s="159" t="str">
        <x:f>IF(A316&lt;=Simulador!$B$11,I316-Simulador!$B$6,"")</x:f>
      </x:c>
      <x:c r="K316" s="159" t="str">
        <x:f>IF(A316&lt;=Simulador!$B$11,(J316-MAX(J316,0)*Simulador!$B$12-Simulador!$B$14)-(H316-Simulador!$B$13),"")</x:f>
      </x:c>
    </x:row>
    <x:row r="317">
      <x:c r="A317" s="76" t="n">
        <x:f>A316+1</x:f>
        <x:v>313</x:v>
      </x:c>
      <x:c r="B317" s="159" t="str">
        <x:f>IF(A317&lt;=Simulador!$B$11,MAX(0,B316+D317-MIN(Simulador!$B$27,B316+D317)),"")</x:f>
      </x:c>
      <x:c r="C317" s="159" t="str">
        <x:f>IF(A317&lt;=Simulador!$B$11,MAX(0,C316+E317-MIN(Simulador!$B$27,C316+E317)),"")</x:f>
      </x:c>
      <x:c r="D317" s="159" t="str">
        <x:f>IF(A317&lt;=Simulador!$B$11,B316*Simulador!$B$25,"")</x:f>
      </x:c>
      <x:c r="E317" s="159" t="str">
        <x:f>IF(A317&lt;=Simulador!$B$11,C316*Simulador!$B$25,"")</x:f>
      </x:c>
      <x:c r="F317" s="159" t="str">
        <x:f>IF(A317&lt;=Simulador!$B$11,F316+D317,"")</x:f>
      </x:c>
      <x:c r="G317" s="159" t="str">
        <x:f>IF(A317&lt;=Simulador!$B$11,G316+E317,"")</x:f>
      </x:c>
      <x:c r="H317" s="159" t="str">
        <x:f>IF(A317&lt;=Simulador!$B$11,F317-G317,"")</x:f>
      </x:c>
      <x:c r="I317" s="159" t="str">
        <x:f>IF(A317&lt;=Simulador!$B$11,I316*(1+Simulador!$D$20),"")</x:f>
      </x:c>
      <x:c r="J317" s="159" t="str">
        <x:f>IF(A317&lt;=Simulador!$B$11,I317-Simulador!$B$6,"")</x:f>
      </x:c>
      <x:c r="K317" s="159" t="str">
        <x:f>IF(A317&lt;=Simulador!$B$11,(J317-MAX(J317,0)*Simulador!$B$12-Simulador!$B$14)-(H317-Simulador!$B$13),"")</x:f>
      </x:c>
    </x:row>
    <x:row r="318">
      <x:c r="A318" s="76" t="n">
        <x:f>A317+1</x:f>
        <x:v>314</x:v>
      </x:c>
      <x:c r="B318" s="159" t="str">
        <x:f>IF(A318&lt;=Simulador!$B$11,MAX(0,B317+D318-MIN(Simulador!$B$27,B317+D318)),"")</x:f>
      </x:c>
      <x:c r="C318" s="159" t="str">
        <x:f>IF(A318&lt;=Simulador!$B$11,MAX(0,C317+E318-MIN(Simulador!$B$27,C317+E318)),"")</x:f>
      </x:c>
      <x:c r="D318" s="159" t="str">
        <x:f>IF(A318&lt;=Simulador!$B$11,B317*Simulador!$B$25,"")</x:f>
      </x:c>
      <x:c r="E318" s="159" t="str">
        <x:f>IF(A318&lt;=Simulador!$B$11,C317*Simulador!$B$25,"")</x:f>
      </x:c>
      <x:c r="F318" s="159" t="str">
        <x:f>IF(A318&lt;=Simulador!$B$11,F317+D318,"")</x:f>
      </x:c>
      <x:c r="G318" s="159" t="str">
        <x:f>IF(A318&lt;=Simulador!$B$11,G317+E318,"")</x:f>
      </x:c>
      <x:c r="H318" s="159" t="str">
        <x:f>IF(A318&lt;=Simulador!$B$11,F318-G318,"")</x:f>
      </x:c>
      <x:c r="I318" s="159" t="str">
        <x:f>IF(A318&lt;=Simulador!$B$11,I317*(1+Simulador!$D$20),"")</x:f>
      </x:c>
      <x:c r="J318" s="159" t="str">
        <x:f>IF(A318&lt;=Simulador!$B$11,I318-Simulador!$B$6,"")</x:f>
      </x:c>
      <x:c r="K318" s="159" t="str">
        <x:f>IF(A318&lt;=Simulador!$B$11,(J318-MAX(J318,0)*Simulador!$B$12-Simulador!$B$14)-(H318-Simulador!$B$13),"")</x:f>
      </x:c>
    </x:row>
    <x:row r="319">
      <x:c r="A319" s="76" t="n">
        <x:f>A318+1</x:f>
        <x:v>315</x:v>
      </x:c>
      <x:c r="B319" s="159" t="str">
        <x:f>IF(A319&lt;=Simulador!$B$11,MAX(0,B318+D319-MIN(Simulador!$B$27,B318+D319)),"")</x:f>
      </x:c>
      <x:c r="C319" s="159" t="str">
        <x:f>IF(A319&lt;=Simulador!$B$11,MAX(0,C318+E319-MIN(Simulador!$B$27,C318+E319)),"")</x:f>
      </x:c>
      <x:c r="D319" s="159" t="str">
        <x:f>IF(A319&lt;=Simulador!$B$11,B318*Simulador!$B$25,"")</x:f>
      </x:c>
      <x:c r="E319" s="159" t="str">
        <x:f>IF(A319&lt;=Simulador!$B$11,C318*Simulador!$B$25,"")</x:f>
      </x:c>
      <x:c r="F319" s="159" t="str">
        <x:f>IF(A319&lt;=Simulador!$B$11,F318+D319,"")</x:f>
      </x:c>
      <x:c r="G319" s="159" t="str">
        <x:f>IF(A319&lt;=Simulador!$B$11,G318+E319,"")</x:f>
      </x:c>
      <x:c r="H319" s="159" t="str">
        <x:f>IF(A319&lt;=Simulador!$B$11,F319-G319,"")</x:f>
      </x:c>
      <x:c r="I319" s="159" t="str">
        <x:f>IF(A319&lt;=Simulador!$B$11,I318*(1+Simulador!$D$20),"")</x:f>
      </x:c>
      <x:c r="J319" s="159" t="str">
        <x:f>IF(A319&lt;=Simulador!$B$11,I319-Simulador!$B$6,"")</x:f>
      </x:c>
      <x:c r="K319" s="159" t="str">
        <x:f>IF(A319&lt;=Simulador!$B$11,(J319-MAX(J319,0)*Simulador!$B$12-Simulador!$B$14)-(H319-Simulador!$B$13),"")</x:f>
      </x:c>
    </x:row>
    <x:row r="320">
      <x:c r="A320" s="76" t="n">
        <x:f>A319+1</x:f>
        <x:v>316</x:v>
      </x:c>
      <x:c r="B320" s="159" t="str">
        <x:f>IF(A320&lt;=Simulador!$B$11,MAX(0,B319+D320-MIN(Simulador!$B$27,B319+D320)),"")</x:f>
      </x:c>
      <x:c r="C320" s="159" t="str">
        <x:f>IF(A320&lt;=Simulador!$B$11,MAX(0,C319+E320-MIN(Simulador!$B$27,C319+E320)),"")</x:f>
      </x:c>
      <x:c r="D320" s="159" t="str">
        <x:f>IF(A320&lt;=Simulador!$B$11,B319*Simulador!$B$25,"")</x:f>
      </x:c>
      <x:c r="E320" s="159" t="str">
        <x:f>IF(A320&lt;=Simulador!$B$11,C319*Simulador!$B$25,"")</x:f>
      </x:c>
      <x:c r="F320" s="159" t="str">
        <x:f>IF(A320&lt;=Simulador!$B$11,F319+D320,"")</x:f>
      </x:c>
      <x:c r="G320" s="159" t="str">
        <x:f>IF(A320&lt;=Simulador!$B$11,G319+E320,"")</x:f>
      </x:c>
      <x:c r="H320" s="159" t="str">
        <x:f>IF(A320&lt;=Simulador!$B$11,F320-G320,"")</x:f>
      </x:c>
      <x:c r="I320" s="159" t="str">
        <x:f>IF(A320&lt;=Simulador!$B$11,I319*(1+Simulador!$D$20),"")</x:f>
      </x:c>
      <x:c r="J320" s="159" t="str">
        <x:f>IF(A320&lt;=Simulador!$B$11,I320-Simulador!$B$6,"")</x:f>
      </x:c>
      <x:c r="K320" s="159" t="str">
        <x:f>IF(A320&lt;=Simulador!$B$11,(J320-MAX(J320,0)*Simulador!$B$12-Simulador!$B$14)-(H320-Simulador!$B$13),"")</x:f>
      </x:c>
    </x:row>
    <x:row r="321">
      <x:c r="A321" s="76" t="n">
        <x:f>A320+1</x:f>
        <x:v>317</x:v>
      </x:c>
      <x:c r="B321" s="159" t="str">
        <x:f>IF(A321&lt;=Simulador!$B$11,MAX(0,B320+D321-MIN(Simulador!$B$27,B320+D321)),"")</x:f>
      </x:c>
      <x:c r="C321" s="159" t="str">
        <x:f>IF(A321&lt;=Simulador!$B$11,MAX(0,C320+E321-MIN(Simulador!$B$27,C320+E321)),"")</x:f>
      </x:c>
      <x:c r="D321" s="159" t="str">
        <x:f>IF(A321&lt;=Simulador!$B$11,B320*Simulador!$B$25,"")</x:f>
      </x:c>
      <x:c r="E321" s="159" t="str">
        <x:f>IF(A321&lt;=Simulador!$B$11,C320*Simulador!$B$25,"")</x:f>
      </x:c>
      <x:c r="F321" s="159" t="str">
        <x:f>IF(A321&lt;=Simulador!$B$11,F320+D321,"")</x:f>
      </x:c>
      <x:c r="G321" s="159" t="str">
        <x:f>IF(A321&lt;=Simulador!$B$11,G320+E321,"")</x:f>
      </x:c>
      <x:c r="H321" s="159" t="str">
        <x:f>IF(A321&lt;=Simulador!$B$11,F321-G321,"")</x:f>
      </x:c>
      <x:c r="I321" s="159" t="str">
        <x:f>IF(A321&lt;=Simulador!$B$11,I320*(1+Simulador!$D$20),"")</x:f>
      </x:c>
      <x:c r="J321" s="159" t="str">
        <x:f>IF(A321&lt;=Simulador!$B$11,I321-Simulador!$B$6,"")</x:f>
      </x:c>
      <x:c r="K321" s="159" t="str">
        <x:f>IF(A321&lt;=Simulador!$B$11,(J321-MAX(J321,0)*Simulador!$B$12-Simulador!$B$14)-(H321-Simulador!$B$13),"")</x:f>
      </x:c>
    </x:row>
    <x:row r="322">
      <x:c r="A322" s="76" t="n">
        <x:f>A321+1</x:f>
        <x:v>318</x:v>
      </x:c>
      <x:c r="B322" s="159" t="str">
        <x:f>IF(A322&lt;=Simulador!$B$11,MAX(0,B321+D322-MIN(Simulador!$B$27,B321+D322)),"")</x:f>
      </x:c>
      <x:c r="C322" s="159" t="str">
        <x:f>IF(A322&lt;=Simulador!$B$11,MAX(0,C321+E322-MIN(Simulador!$B$27,C321+E322)),"")</x:f>
      </x:c>
      <x:c r="D322" s="159" t="str">
        <x:f>IF(A322&lt;=Simulador!$B$11,B321*Simulador!$B$25,"")</x:f>
      </x:c>
      <x:c r="E322" s="159" t="str">
        <x:f>IF(A322&lt;=Simulador!$B$11,C321*Simulador!$B$25,"")</x:f>
      </x:c>
      <x:c r="F322" s="159" t="str">
        <x:f>IF(A322&lt;=Simulador!$B$11,F321+D322,"")</x:f>
      </x:c>
      <x:c r="G322" s="159" t="str">
        <x:f>IF(A322&lt;=Simulador!$B$11,G321+E322,"")</x:f>
      </x:c>
      <x:c r="H322" s="159" t="str">
        <x:f>IF(A322&lt;=Simulador!$B$11,F322-G322,"")</x:f>
      </x:c>
      <x:c r="I322" s="159" t="str">
        <x:f>IF(A322&lt;=Simulador!$B$11,I321*(1+Simulador!$D$20),"")</x:f>
      </x:c>
      <x:c r="J322" s="159" t="str">
        <x:f>IF(A322&lt;=Simulador!$B$11,I322-Simulador!$B$6,"")</x:f>
      </x:c>
      <x:c r="K322" s="159" t="str">
        <x:f>IF(A322&lt;=Simulador!$B$11,(J322-MAX(J322,0)*Simulador!$B$12-Simulador!$B$14)-(H322-Simulador!$B$13),"")</x:f>
      </x:c>
    </x:row>
    <x:row r="323">
      <x:c r="A323" s="76" t="n">
        <x:f>A322+1</x:f>
        <x:v>319</x:v>
      </x:c>
      <x:c r="B323" s="159" t="str">
        <x:f>IF(A323&lt;=Simulador!$B$11,MAX(0,B322+D323-MIN(Simulador!$B$27,B322+D323)),"")</x:f>
      </x:c>
      <x:c r="C323" s="159" t="str">
        <x:f>IF(A323&lt;=Simulador!$B$11,MAX(0,C322+E323-MIN(Simulador!$B$27,C322+E323)),"")</x:f>
      </x:c>
      <x:c r="D323" s="159" t="str">
        <x:f>IF(A323&lt;=Simulador!$B$11,B322*Simulador!$B$25,"")</x:f>
      </x:c>
      <x:c r="E323" s="159" t="str">
        <x:f>IF(A323&lt;=Simulador!$B$11,C322*Simulador!$B$25,"")</x:f>
      </x:c>
      <x:c r="F323" s="159" t="str">
        <x:f>IF(A323&lt;=Simulador!$B$11,F322+D323,"")</x:f>
      </x:c>
      <x:c r="G323" s="159" t="str">
        <x:f>IF(A323&lt;=Simulador!$B$11,G322+E323,"")</x:f>
      </x:c>
      <x:c r="H323" s="159" t="str">
        <x:f>IF(A323&lt;=Simulador!$B$11,F323-G323,"")</x:f>
      </x:c>
      <x:c r="I323" s="159" t="str">
        <x:f>IF(A323&lt;=Simulador!$B$11,I322*(1+Simulador!$D$20),"")</x:f>
      </x:c>
      <x:c r="J323" s="159" t="str">
        <x:f>IF(A323&lt;=Simulador!$B$11,I323-Simulador!$B$6,"")</x:f>
      </x:c>
      <x:c r="K323" s="159" t="str">
        <x:f>IF(A323&lt;=Simulador!$B$11,(J323-MAX(J323,0)*Simulador!$B$12-Simulador!$B$14)-(H323-Simulador!$B$13),"")</x:f>
      </x:c>
    </x:row>
    <x:row r="324">
      <x:c r="A324" s="76" t="n">
        <x:f>A323+1</x:f>
        <x:v>320</x:v>
      </x:c>
      <x:c r="B324" s="159" t="str">
        <x:f>IF(A324&lt;=Simulador!$B$11,MAX(0,B323+D324-MIN(Simulador!$B$27,B323+D324)),"")</x:f>
      </x:c>
      <x:c r="C324" s="159" t="str">
        <x:f>IF(A324&lt;=Simulador!$B$11,MAX(0,C323+E324-MIN(Simulador!$B$27,C323+E324)),"")</x:f>
      </x:c>
      <x:c r="D324" s="159" t="str">
        <x:f>IF(A324&lt;=Simulador!$B$11,B323*Simulador!$B$25,"")</x:f>
      </x:c>
      <x:c r="E324" s="159" t="str">
        <x:f>IF(A324&lt;=Simulador!$B$11,C323*Simulador!$B$25,"")</x:f>
      </x:c>
      <x:c r="F324" s="159" t="str">
        <x:f>IF(A324&lt;=Simulador!$B$11,F323+D324,"")</x:f>
      </x:c>
      <x:c r="G324" s="159" t="str">
        <x:f>IF(A324&lt;=Simulador!$B$11,G323+E324,"")</x:f>
      </x:c>
      <x:c r="H324" s="159" t="str">
        <x:f>IF(A324&lt;=Simulador!$B$11,F324-G324,"")</x:f>
      </x:c>
      <x:c r="I324" s="159" t="str">
        <x:f>IF(A324&lt;=Simulador!$B$11,I323*(1+Simulador!$D$20),"")</x:f>
      </x:c>
      <x:c r="J324" s="159" t="str">
        <x:f>IF(A324&lt;=Simulador!$B$11,I324-Simulador!$B$6,"")</x:f>
      </x:c>
      <x:c r="K324" s="159" t="str">
        <x:f>IF(A324&lt;=Simulador!$B$11,(J324-MAX(J324,0)*Simulador!$B$12-Simulador!$B$14)-(H324-Simulador!$B$13),"")</x:f>
      </x:c>
    </x:row>
    <x:row r="325">
      <x:c r="A325" s="76" t="n">
        <x:f>A324+1</x:f>
        <x:v>321</x:v>
      </x:c>
      <x:c r="B325" s="159" t="str">
        <x:f>IF(A325&lt;=Simulador!$B$11,MAX(0,B324+D325-MIN(Simulador!$B$27,B324+D325)),"")</x:f>
      </x:c>
      <x:c r="C325" s="159" t="str">
        <x:f>IF(A325&lt;=Simulador!$B$11,MAX(0,C324+E325-MIN(Simulador!$B$27,C324+E325)),"")</x:f>
      </x:c>
      <x:c r="D325" s="159" t="str">
        <x:f>IF(A325&lt;=Simulador!$B$11,B324*Simulador!$B$25,"")</x:f>
      </x:c>
      <x:c r="E325" s="159" t="str">
        <x:f>IF(A325&lt;=Simulador!$B$11,C324*Simulador!$B$25,"")</x:f>
      </x:c>
      <x:c r="F325" s="159" t="str">
        <x:f>IF(A325&lt;=Simulador!$B$11,F324+D325,"")</x:f>
      </x:c>
      <x:c r="G325" s="159" t="str">
        <x:f>IF(A325&lt;=Simulador!$B$11,G324+E325,"")</x:f>
      </x:c>
      <x:c r="H325" s="159" t="str">
        <x:f>IF(A325&lt;=Simulador!$B$11,F325-G325,"")</x:f>
      </x:c>
      <x:c r="I325" s="159" t="str">
        <x:f>IF(A325&lt;=Simulador!$B$11,I324*(1+Simulador!$D$20),"")</x:f>
      </x:c>
      <x:c r="J325" s="159" t="str">
        <x:f>IF(A325&lt;=Simulador!$B$11,I325-Simulador!$B$6,"")</x:f>
      </x:c>
      <x:c r="K325" s="159" t="str">
        <x:f>IF(A325&lt;=Simulador!$B$11,(J325-MAX(J325,0)*Simulador!$B$12-Simulador!$B$14)-(H325-Simulador!$B$13),"")</x:f>
      </x:c>
    </x:row>
    <x:row r="326">
      <x:c r="A326" s="76" t="n">
        <x:f>A325+1</x:f>
        <x:v>322</x:v>
      </x:c>
      <x:c r="B326" s="159" t="str">
        <x:f>IF(A326&lt;=Simulador!$B$11,MAX(0,B325+D326-MIN(Simulador!$B$27,B325+D326)),"")</x:f>
      </x:c>
      <x:c r="C326" s="159" t="str">
        <x:f>IF(A326&lt;=Simulador!$B$11,MAX(0,C325+E326-MIN(Simulador!$B$27,C325+E326)),"")</x:f>
      </x:c>
      <x:c r="D326" s="159" t="str">
        <x:f>IF(A326&lt;=Simulador!$B$11,B325*Simulador!$B$25,"")</x:f>
      </x:c>
      <x:c r="E326" s="159" t="str">
        <x:f>IF(A326&lt;=Simulador!$B$11,C325*Simulador!$B$25,"")</x:f>
      </x:c>
      <x:c r="F326" s="159" t="str">
        <x:f>IF(A326&lt;=Simulador!$B$11,F325+D326,"")</x:f>
      </x:c>
      <x:c r="G326" s="159" t="str">
        <x:f>IF(A326&lt;=Simulador!$B$11,G325+E326,"")</x:f>
      </x:c>
      <x:c r="H326" s="159" t="str">
        <x:f>IF(A326&lt;=Simulador!$B$11,F326-G326,"")</x:f>
      </x:c>
      <x:c r="I326" s="159" t="str">
        <x:f>IF(A326&lt;=Simulador!$B$11,I325*(1+Simulador!$D$20),"")</x:f>
      </x:c>
      <x:c r="J326" s="159" t="str">
        <x:f>IF(A326&lt;=Simulador!$B$11,I326-Simulador!$B$6,"")</x:f>
      </x:c>
      <x:c r="K326" s="159" t="str">
        <x:f>IF(A326&lt;=Simulador!$B$11,(J326-MAX(J326,0)*Simulador!$B$12-Simulador!$B$14)-(H326-Simulador!$B$13),"")</x:f>
      </x:c>
    </x:row>
    <x:row r="327">
      <x:c r="A327" s="76" t="n">
        <x:f>A326+1</x:f>
        <x:v>323</x:v>
      </x:c>
      <x:c r="B327" s="159" t="str">
        <x:f>IF(A327&lt;=Simulador!$B$11,MAX(0,B326+D327-MIN(Simulador!$B$27,B326+D327)),"")</x:f>
      </x:c>
      <x:c r="C327" s="159" t="str">
        <x:f>IF(A327&lt;=Simulador!$B$11,MAX(0,C326+E327-MIN(Simulador!$B$27,C326+E327)),"")</x:f>
      </x:c>
      <x:c r="D327" s="159" t="str">
        <x:f>IF(A327&lt;=Simulador!$B$11,B326*Simulador!$B$25,"")</x:f>
      </x:c>
      <x:c r="E327" s="159" t="str">
        <x:f>IF(A327&lt;=Simulador!$B$11,C326*Simulador!$B$25,"")</x:f>
      </x:c>
      <x:c r="F327" s="159" t="str">
        <x:f>IF(A327&lt;=Simulador!$B$11,F326+D327,"")</x:f>
      </x:c>
      <x:c r="G327" s="159" t="str">
        <x:f>IF(A327&lt;=Simulador!$B$11,G326+E327,"")</x:f>
      </x:c>
      <x:c r="H327" s="159" t="str">
        <x:f>IF(A327&lt;=Simulador!$B$11,F327-G327,"")</x:f>
      </x:c>
      <x:c r="I327" s="159" t="str">
        <x:f>IF(A327&lt;=Simulador!$B$11,I326*(1+Simulador!$D$20),"")</x:f>
      </x:c>
      <x:c r="J327" s="159" t="str">
        <x:f>IF(A327&lt;=Simulador!$B$11,I327-Simulador!$B$6,"")</x:f>
      </x:c>
      <x:c r="K327" s="159" t="str">
        <x:f>IF(A327&lt;=Simulador!$B$11,(J327-MAX(J327,0)*Simulador!$B$12-Simulador!$B$14)-(H327-Simulador!$B$13),"")</x:f>
      </x:c>
    </x:row>
    <x:row r="328">
      <x:c r="A328" s="76" t="n">
        <x:f>A327+1</x:f>
        <x:v>324</x:v>
      </x:c>
      <x:c r="B328" s="159" t="str">
        <x:f>IF(A328&lt;=Simulador!$B$11,MAX(0,B327+D328-MIN(Simulador!$B$27,B327+D328)),"")</x:f>
      </x:c>
      <x:c r="C328" s="159" t="str">
        <x:f>IF(A328&lt;=Simulador!$B$11,MAX(0,C327+E328-MIN(Simulador!$B$27,C327+E328)),"")</x:f>
      </x:c>
      <x:c r="D328" s="159" t="str">
        <x:f>IF(A328&lt;=Simulador!$B$11,B327*Simulador!$B$25,"")</x:f>
      </x:c>
      <x:c r="E328" s="159" t="str">
        <x:f>IF(A328&lt;=Simulador!$B$11,C327*Simulador!$B$25,"")</x:f>
      </x:c>
      <x:c r="F328" s="159" t="str">
        <x:f>IF(A328&lt;=Simulador!$B$11,F327+D328,"")</x:f>
      </x:c>
      <x:c r="G328" s="159" t="str">
        <x:f>IF(A328&lt;=Simulador!$B$11,G327+E328,"")</x:f>
      </x:c>
      <x:c r="H328" s="159" t="str">
        <x:f>IF(A328&lt;=Simulador!$B$11,F328-G328,"")</x:f>
      </x:c>
      <x:c r="I328" s="159" t="str">
        <x:f>IF(A328&lt;=Simulador!$B$11,I327*(1+Simulador!$D$20),"")</x:f>
      </x:c>
      <x:c r="J328" s="159" t="str">
        <x:f>IF(A328&lt;=Simulador!$B$11,I328-Simulador!$B$6,"")</x:f>
      </x:c>
      <x:c r="K328" s="159" t="str">
        <x:f>IF(A328&lt;=Simulador!$B$11,(J328-MAX(J328,0)*Simulador!$B$12-Simulador!$B$14)-(H328-Simulador!$B$13),"")</x:f>
      </x:c>
    </x:row>
    <x:row r="329">
      <x:c r="A329" s="76" t="n">
        <x:f>A328+1</x:f>
        <x:v>325</x:v>
      </x:c>
      <x:c r="B329" s="159" t="str">
        <x:f>IF(A329&lt;=Simulador!$B$11,MAX(0,B328+D329-MIN(Simulador!$B$27,B328+D329)),"")</x:f>
      </x:c>
      <x:c r="C329" s="159" t="str">
        <x:f>IF(A329&lt;=Simulador!$B$11,MAX(0,C328+E329-MIN(Simulador!$B$27,C328+E329)),"")</x:f>
      </x:c>
      <x:c r="D329" s="159" t="str">
        <x:f>IF(A329&lt;=Simulador!$B$11,B328*Simulador!$B$25,"")</x:f>
      </x:c>
      <x:c r="E329" s="159" t="str">
        <x:f>IF(A329&lt;=Simulador!$B$11,C328*Simulador!$B$25,"")</x:f>
      </x:c>
      <x:c r="F329" s="159" t="str">
        <x:f>IF(A329&lt;=Simulador!$B$11,F328+D329,"")</x:f>
      </x:c>
      <x:c r="G329" s="159" t="str">
        <x:f>IF(A329&lt;=Simulador!$B$11,G328+E329,"")</x:f>
      </x:c>
      <x:c r="H329" s="159" t="str">
        <x:f>IF(A329&lt;=Simulador!$B$11,F329-G329,"")</x:f>
      </x:c>
      <x:c r="I329" s="159" t="str">
        <x:f>IF(A329&lt;=Simulador!$B$11,I328*(1+Simulador!$D$20),"")</x:f>
      </x:c>
      <x:c r="J329" s="159" t="str">
        <x:f>IF(A329&lt;=Simulador!$B$11,I329-Simulador!$B$6,"")</x:f>
      </x:c>
      <x:c r="K329" s="159" t="str">
        <x:f>IF(A329&lt;=Simulador!$B$11,(J329-MAX(J329,0)*Simulador!$B$12-Simulador!$B$14)-(H329-Simulador!$B$13),"")</x:f>
      </x:c>
    </x:row>
    <x:row r="330">
      <x:c r="A330" s="76" t="n">
        <x:f>A329+1</x:f>
        <x:v>326</x:v>
      </x:c>
      <x:c r="B330" s="159" t="str">
        <x:f>IF(A330&lt;=Simulador!$B$11,MAX(0,B329+D330-MIN(Simulador!$B$27,B329+D330)),"")</x:f>
      </x:c>
      <x:c r="C330" s="159" t="str">
        <x:f>IF(A330&lt;=Simulador!$B$11,MAX(0,C329+E330-MIN(Simulador!$B$27,C329+E330)),"")</x:f>
      </x:c>
      <x:c r="D330" s="159" t="str">
        <x:f>IF(A330&lt;=Simulador!$B$11,B329*Simulador!$B$25,"")</x:f>
      </x:c>
      <x:c r="E330" s="159" t="str">
        <x:f>IF(A330&lt;=Simulador!$B$11,C329*Simulador!$B$25,"")</x:f>
      </x:c>
      <x:c r="F330" s="159" t="str">
        <x:f>IF(A330&lt;=Simulador!$B$11,F329+D330,"")</x:f>
      </x:c>
      <x:c r="G330" s="159" t="str">
        <x:f>IF(A330&lt;=Simulador!$B$11,G329+E330,"")</x:f>
      </x:c>
      <x:c r="H330" s="159" t="str">
        <x:f>IF(A330&lt;=Simulador!$B$11,F330-G330,"")</x:f>
      </x:c>
      <x:c r="I330" s="159" t="str">
        <x:f>IF(A330&lt;=Simulador!$B$11,I329*(1+Simulador!$D$20),"")</x:f>
      </x:c>
      <x:c r="J330" s="159" t="str">
        <x:f>IF(A330&lt;=Simulador!$B$11,I330-Simulador!$B$6,"")</x:f>
      </x:c>
      <x:c r="K330" s="159" t="str">
        <x:f>IF(A330&lt;=Simulador!$B$11,(J330-MAX(J330,0)*Simulador!$B$12-Simulador!$B$14)-(H330-Simulador!$B$13),"")</x:f>
      </x:c>
    </x:row>
    <x:row r="331">
      <x:c r="A331" s="76" t="n">
        <x:f>A330+1</x:f>
        <x:v>327</x:v>
      </x:c>
      <x:c r="B331" s="159" t="str">
        <x:f>IF(A331&lt;=Simulador!$B$11,MAX(0,B330+D331-MIN(Simulador!$B$27,B330+D331)),"")</x:f>
      </x:c>
      <x:c r="C331" s="159" t="str">
        <x:f>IF(A331&lt;=Simulador!$B$11,MAX(0,C330+E331-MIN(Simulador!$B$27,C330+E331)),"")</x:f>
      </x:c>
      <x:c r="D331" s="159" t="str">
        <x:f>IF(A331&lt;=Simulador!$B$11,B330*Simulador!$B$25,"")</x:f>
      </x:c>
      <x:c r="E331" s="159" t="str">
        <x:f>IF(A331&lt;=Simulador!$B$11,C330*Simulador!$B$25,"")</x:f>
      </x:c>
      <x:c r="F331" s="159" t="str">
        <x:f>IF(A331&lt;=Simulador!$B$11,F330+D331,"")</x:f>
      </x:c>
      <x:c r="G331" s="159" t="str">
        <x:f>IF(A331&lt;=Simulador!$B$11,G330+E331,"")</x:f>
      </x:c>
      <x:c r="H331" s="159" t="str">
        <x:f>IF(A331&lt;=Simulador!$B$11,F331-G331,"")</x:f>
      </x:c>
      <x:c r="I331" s="159" t="str">
        <x:f>IF(A331&lt;=Simulador!$B$11,I330*(1+Simulador!$D$20),"")</x:f>
      </x:c>
      <x:c r="J331" s="159" t="str">
        <x:f>IF(A331&lt;=Simulador!$B$11,I331-Simulador!$B$6,"")</x:f>
      </x:c>
      <x:c r="K331" s="159" t="str">
        <x:f>IF(A331&lt;=Simulador!$B$11,(J331-MAX(J331,0)*Simulador!$B$12-Simulador!$B$14)-(H331-Simulador!$B$13),"")</x:f>
      </x:c>
    </x:row>
    <x:row r="332">
      <x:c r="A332" s="76" t="n">
        <x:f>A331+1</x:f>
        <x:v>328</x:v>
      </x:c>
      <x:c r="B332" s="159" t="str">
        <x:f>IF(A332&lt;=Simulador!$B$11,MAX(0,B331+D332-MIN(Simulador!$B$27,B331+D332)),"")</x:f>
      </x:c>
      <x:c r="C332" s="159" t="str">
        <x:f>IF(A332&lt;=Simulador!$B$11,MAX(0,C331+E332-MIN(Simulador!$B$27,C331+E332)),"")</x:f>
      </x:c>
      <x:c r="D332" s="159" t="str">
        <x:f>IF(A332&lt;=Simulador!$B$11,B331*Simulador!$B$25,"")</x:f>
      </x:c>
      <x:c r="E332" s="159" t="str">
        <x:f>IF(A332&lt;=Simulador!$B$11,C331*Simulador!$B$25,"")</x:f>
      </x:c>
      <x:c r="F332" s="159" t="str">
        <x:f>IF(A332&lt;=Simulador!$B$11,F331+D332,"")</x:f>
      </x:c>
      <x:c r="G332" s="159" t="str">
        <x:f>IF(A332&lt;=Simulador!$B$11,G331+E332,"")</x:f>
      </x:c>
      <x:c r="H332" s="159" t="str">
        <x:f>IF(A332&lt;=Simulador!$B$11,F332-G332,"")</x:f>
      </x:c>
      <x:c r="I332" s="159" t="str">
        <x:f>IF(A332&lt;=Simulador!$B$11,I331*(1+Simulador!$D$20),"")</x:f>
      </x:c>
      <x:c r="J332" s="159" t="str">
        <x:f>IF(A332&lt;=Simulador!$B$11,I332-Simulador!$B$6,"")</x:f>
      </x:c>
      <x:c r="K332" s="159" t="str">
        <x:f>IF(A332&lt;=Simulador!$B$11,(J332-MAX(J332,0)*Simulador!$B$12-Simulador!$B$14)-(H332-Simulador!$B$13),"")</x:f>
      </x:c>
    </x:row>
    <x:row r="333">
      <x:c r="A333" s="76" t="n">
        <x:f>A332+1</x:f>
        <x:v>329</x:v>
      </x:c>
      <x:c r="B333" s="159" t="str">
        <x:f>IF(A333&lt;=Simulador!$B$11,MAX(0,B332+D333-MIN(Simulador!$B$27,B332+D333)),"")</x:f>
      </x:c>
      <x:c r="C333" s="159" t="str">
        <x:f>IF(A333&lt;=Simulador!$B$11,MAX(0,C332+E333-MIN(Simulador!$B$27,C332+E333)),"")</x:f>
      </x:c>
      <x:c r="D333" s="159" t="str">
        <x:f>IF(A333&lt;=Simulador!$B$11,B332*Simulador!$B$25,"")</x:f>
      </x:c>
      <x:c r="E333" s="159" t="str">
        <x:f>IF(A333&lt;=Simulador!$B$11,C332*Simulador!$B$25,"")</x:f>
      </x:c>
      <x:c r="F333" s="159" t="str">
        <x:f>IF(A333&lt;=Simulador!$B$11,F332+D333,"")</x:f>
      </x:c>
      <x:c r="G333" s="159" t="str">
        <x:f>IF(A333&lt;=Simulador!$B$11,G332+E333,"")</x:f>
      </x:c>
      <x:c r="H333" s="159" t="str">
        <x:f>IF(A333&lt;=Simulador!$B$11,F333-G333,"")</x:f>
      </x:c>
      <x:c r="I333" s="159" t="str">
        <x:f>IF(A333&lt;=Simulador!$B$11,I332*(1+Simulador!$D$20),"")</x:f>
      </x:c>
      <x:c r="J333" s="159" t="str">
        <x:f>IF(A333&lt;=Simulador!$B$11,I333-Simulador!$B$6,"")</x:f>
      </x:c>
      <x:c r="K333" s="159" t="str">
        <x:f>IF(A333&lt;=Simulador!$B$11,(J333-MAX(J333,0)*Simulador!$B$12-Simulador!$B$14)-(H333-Simulador!$B$13),"")</x:f>
      </x:c>
    </x:row>
    <x:row r="334">
      <x:c r="A334" s="76" t="n">
        <x:f>A333+1</x:f>
        <x:v>330</x:v>
      </x:c>
      <x:c r="B334" s="159" t="str">
        <x:f>IF(A334&lt;=Simulador!$B$11,MAX(0,B333+D334-MIN(Simulador!$B$27,B333+D334)),"")</x:f>
      </x:c>
      <x:c r="C334" s="159" t="str">
        <x:f>IF(A334&lt;=Simulador!$B$11,MAX(0,C333+E334-MIN(Simulador!$B$27,C333+E334)),"")</x:f>
      </x:c>
      <x:c r="D334" s="159" t="str">
        <x:f>IF(A334&lt;=Simulador!$B$11,B333*Simulador!$B$25,"")</x:f>
      </x:c>
      <x:c r="E334" s="159" t="str">
        <x:f>IF(A334&lt;=Simulador!$B$11,C333*Simulador!$B$25,"")</x:f>
      </x:c>
      <x:c r="F334" s="159" t="str">
        <x:f>IF(A334&lt;=Simulador!$B$11,F333+D334,"")</x:f>
      </x:c>
      <x:c r="G334" s="159" t="str">
        <x:f>IF(A334&lt;=Simulador!$B$11,G333+E334,"")</x:f>
      </x:c>
      <x:c r="H334" s="159" t="str">
        <x:f>IF(A334&lt;=Simulador!$B$11,F334-G334,"")</x:f>
      </x:c>
      <x:c r="I334" s="159" t="str">
        <x:f>IF(A334&lt;=Simulador!$B$11,I333*(1+Simulador!$D$20),"")</x:f>
      </x:c>
      <x:c r="J334" s="159" t="str">
        <x:f>IF(A334&lt;=Simulador!$B$11,I334-Simulador!$B$6,"")</x:f>
      </x:c>
      <x:c r="K334" s="159" t="str">
        <x:f>IF(A334&lt;=Simulador!$B$11,(J334-MAX(J334,0)*Simulador!$B$12-Simulador!$B$14)-(H334-Simulador!$B$13),"")</x:f>
      </x:c>
    </x:row>
    <x:row r="335">
      <x:c r="A335" s="76" t="n">
        <x:f>A334+1</x:f>
        <x:v>331</x:v>
      </x:c>
      <x:c r="B335" s="159" t="str">
        <x:f>IF(A335&lt;=Simulador!$B$11,MAX(0,B334+D335-MIN(Simulador!$B$27,B334+D335)),"")</x:f>
      </x:c>
      <x:c r="C335" s="159" t="str">
        <x:f>IF(A335&lt;=Simulador!$B$11,MAX(0,C334+E335-MIN(Simulador!$B$27,C334+E335)),"")</x:f>
      </x:c>
      <x:c r="D335" s="159" t="str">
        <x:f>IF(A335&lt;=Simulador!$B$11,B334*Simulador!$B$25,"")</x:f>
      </x:c>
      <x:c r="E335" s="159" t="str">
        <x:f>IF(A335&lt;=Simulador!$B$11,C334*Simulador!$B$25,"")</x:f>
      </x:c>
      <x:c r="F335" s="159" t="str">
        <x:f>IF(A335&lt;=Simulador!$B$11,F334+D335,"")</x:f>
      </x:c>
      <x:c r="G335" s="159" t="str">
        <x:f>IF(A335&lt;=Simulador!$B$11,G334+E335,"")</x:f>
      </x:c>
      <x:c r="H335" s="159" t="str">
        <x:f>IF(A335&lt;=Simulador!$B$11,F335-G335,"")</x:f>
      </x:c>
      <x:c r="I335" s="159" t="str">
        <x:f>IF(A335&lt;=Simulador!$B$11,I334*(1+Simulador!$D$20),"")</x:f>
      </x:c>
      <x:c r="J335" s="159" t="str">
        <x:f>IF(A335&lt;=Simulador!$B$11,I335-Simulador!$B$6,"")</x:f>
      </x:c>
      <x:c r="K335" s="159" t="str">
        <x:f>IF(A335&lt;=Simulador!$B$11,(J335-MAX(J335,0)*Simulador!$B$12-Simulador!$B$14)-(H335-Simulador!$B$13),"")</x:f>
      </x:c>
    </x:row>
    <x:row r="336">
      <x:c r="A336" s="76" t="n">
        <x:f>A335+1</x:f>
        <x:v>332</x:v>
      </x:c>
      <x:c r="B336" s="159" t="str">
        <x:f>IF(A336&lt;=Simulador!$B$11,MAX(0,B335+D336-MIN(Simulador!$B$27,B335+D336)),"")</x:f>
      </x:c>
      <x:c r="C336" s="159" t="str">
        <x:f>IF(A336&lt;=Simulador!$B$11,MAX(0,C335+E336-MIN(Simulador!$B$27,C335+E336)),"")</x:f>
      </x:c>
      <x:c r="D336" s="159" t="str">
        <x:f>IF(A336&lt;=Simulador!$B$11,B335*Simulador!$B$25,"")</x:f>
      </x:c>
      <x:c r="E336" s="159" t="str">
        <x:f>IF(A336&lt;=Simulador!$B$11,C335*Simulador!$B$25,"")</x:f>
      </x:c>
      <x:c r="F336" s="159" t="str">
        <x:f>IF(A336&lt;=Simulador!$B$11,F335+D336,"")</x:f>
      </x:c>
      <x:c r="G336" s="159" t="str">
        <x:f>IF(A336&lt;=Simulador!$B$11,G335+E336,"")</x:f>
      </x:c>
      <x:c r="H336" s="159" t="str">
        <x:f>IF(A336&lt;=Simulador!$B$11,F336-G336,"")</x:f>
      </x:c>
      <x:c r="I336" s="159" t="str">
        <x:f>IF(A336&lt;=Simulador!$B$11,I335*(1+Simulador!$D$20),"")</x:f>
      </x:c>
      <x:c r="J336" s="159" t="str">
        <x:f>IF(A336&lt;=Simulador!$B$11,I336-Simulador!$B$6,"")</x:f>
      </x:c>
      <x:c r="K336" s="159" t="str">
        <x:f>IF(A336&lt;=Simulador!$B$11,(J336-MAX(J336,0)*Simulador!$B$12-Simulador!$B$14)-(H336-Simulador!$B$13),"")</x:f>
      </x:c>
    </x:row>
    <x:row r="337">
      <x:c r="A337" s="76" t="n">
        <x:f>A336+1</x:f>
        <x:v>333</x:v>
      </x:c>
      <x:c r="B337" s="159" t="str">
        <x:f>IF(A337&lt;=Simulador!$B$11,MAX(0,B336+D337-MIN(Simulador!$B$27,B336+D337)),"")</x:f>
      </x:c>
      <x:c r="C337" s="159" t="str">
        <x:f>IF(A337&lt;=Simulador!$B$11,MAX(0,C336+E337-MIN(Simulador!$B$27,C336+E337)),"")</x:f>
      </x:c>
      <x:c r="D337" s="159" t="str">
        <x:f>IF(A337&lt;=Simulador!$B$11,B336*Simulador!$B$25,"")</x:f>
      </x:c>
      <x:c r="E337" s="159" t="str">
        <x:f>IF(A337&lt;=Simulador!$B$11,C336*Simulador!$B$25,"")</x:f>
      </x:c>
      <x:c r="F337" s="159" t="str">
        <x:f>IF(A337&lt;=Simulador!$B$11,F336+D337,"")</x:f>
      </x:c>
      <x:c r="G337" s="159" t="str">
        <x:f>IF(A337&lt;=Simulador!$B$11,G336+E337,"")</x:f>
      </x:c>
      <x:c r="H337" s="159" t="str">
        <x:f>IF(A337&lt;=Simulador!$B$11,F337-G337,"")</x:f>
      </x:c>
      <x:c r="I337" s="159" t="str">
        <x:f>IF(A337&lt;=Simulador!$B$11,I336*(1+Simulador!$D$20),"")</x:f>
      </x:c>
      <x:c r="J337" s="159" t="str">
        <x:f>IF(A337&lt;=Simulador!$B$11,I337-Simulador!$B$6,"")</x:f>
      </x:c>
      <x:c r="K337" s="159" t="str">
        <x:f>IF(A337&lt;=Simulador!$B$11,(J337-MAX(J337,0)*Simulador!$B$12-Simulador!$B$14)-(H337-Simulador!$B$13),"")</x:f>
      </x:c>
    </x:row>
    <x:row r="338">
      <x:c r="A338" s="76" t="n">
        <x:f>A337+1</x:f>
        <x:v>334</x:v>
      </x:c>
      <x:c r="B338" s="159" t="str">
        <x:f>IF(A338&lt;=Simulador!$B$11,MAX(0,B337+D338-MIN(Simulador!$B$27,B337+D338)),"")</x:f>
      </x:c>
      <x:c r="C338" s="159" t="str">
        <x:f>IF(A338&lt;=Simulador!$B$11,MAX(0,C337+E338-MIN(Simulador!$B$27,C337+E338)),"")</x:f>
      </x:c>
      <x:c r="D338" s="159" t="str">
        <x:f>IF(A338&lt;=Simulador!$B$11,B337*Simulador!$B$25,"")</x:f>
      </x:c>
      <x:c r="E338" s="159" t="str">
        <x:f>IF(A338&lt;=Simulador!$B$11,C337*Simulador!$B$25,"")</x:f>
      </x:c>
      <x:c r="F338" s="159" t="str">
        <x:f>IF(A338&lt;=Simulador!$B$11,F337+D338,"")</x:f>
      </x:c>
      <x:c r="G338" s="159" t="str">
        <x:f>IF(A338&lt;=Simulador!$B$11,G337+E338,"")</x:f>
      </x:c>
      <x:c r="H338" s="159" t="str">
        <x:f>IF(A338&lt;=Simulador!$B$11,F338-G338,"")</x:f>
      </x:c>
      <x:c r="I338" s="159" t="str">
        <x:f>IF(A338&lt;=Simulador!$B$11,I337*(1+Simulador!$D$20),"")</x:f>
      </x:c>
      <x:c r="J338" s="159" t="str">
        <x:f>IF(A338&lt;=Simulador!$B$11,I338-Simulador!$B$6,"")</x:f>
      </x:c>
      <x:c r="K338" s="159" t="str">
        <x:f>IF(A338&lt;=Simulador!$B$11,(J338-MAX(J338,0)*Simulador!$B$12-Simulador!$B$14)-(H338-Simulador!$B$13),"")</x:f>
      </x:c>
    </x:row>
    <x:row r="339">
      <x:c r="A339" s="76" t="n">
        <x:f>A338+1</x:f>
        <x:v>335</x:v>
      </x:c>
      <x:c r="B339" s="159" t="str">
        <x:f>IF(A339&lt;=Simulador!$B$11,MAX(0,B338+D339-MIN(Simulador!$B$27,B338+D339)),"")</x:f>
      </x:c>
      <x:c r="C339" s="159" t="str">
        <x:f>IF(A339&lt;=Simulador!$B$11,MAX(0,C338+E339-MIN(Simulador!$B$27,C338+E339)),"")</x:f>
      </x:c>
      <x:c r="D339" s="159" t="str">
        <x:f>IF(A339&lt;=Simulador!$B$11,B338*Simulador!$B$25,"")</x:f>
      </x:c>
      <x:c r="E339" s="159" t="str">
        <x:f>IF(A339&lt;=Simulador!$B$11,C338*Simulador!$B$25,"")</x:f>
      </x:c>
      <x:c r="F339" s="159" t="str">
        <x:f>IF(A339&lt;=Simulador!$B$11,F338+D339,"")</x:f>
      </x:c>
      <x:c r="G339" s="159" t="str">
        <x:f>IF(A339&lt;=Simulador!$B$11,G338+E339,"")</x:f>
      </x:c>
      <x:c r="H339" s="159" t="str">
        <x:f>IF(A339&lt;=Simulador!$B$11,F339-G339,"")</x:f>
      </x:c>
      <x:c r="I339" s="159" t="str">
        <x:f>IF(A339&lt;=Simulador!$B$11,I338*(1+Simulador!$D$20),"")</x:f>
      </x:c>
      <x:c r="J339" s="159" t="str">
        <x:f>IF(A339&lt;=Simulador!$B$11,I339-Simulador!$B$6,"")</x:f>
      </x:c>
      <x:c r="K339" s="159" t="str">
        <x:f>IF(A339&lt;=Simulador!$B$11,(J339-MAX(J339,0)*Simulador!$B$12-Simulador!$B$14)-(H339-Simulador!$B$13),"")</x:f>
      </x:c>
    </x:row>
    <x:row r="340">
      <x:c r="A340" s="76" t="n">
        <x:f>A339+1</x:f>
        <x:v>336</x:v>
      </x:c>
      <x:c r="B340" s="159" t="str">
        <x:f>IF(A340&lt;=Simulador!$B$11,MAX(0,B339+D340-MIN(Simulador!$B$27,B339+D340)),"")</x:f>
      </x:c>
      <x:c r="C340" s="159" t="str">
        <x:f>IF(A340&lt;=Simulador!$B$11,MAX(0,C339+E340-MIN(Simulador!$B$27,C339+E340)),"")</x:f>
      </x:c>
      <x:c r="D340" s="159" t="str">
        <x:f>IF(A340&lt;=Simulador!$B$11,B339*Simulador!$B$25,"")</x:f>
      </x:c>
      <x:c r="E340" s="159" t="str">
        <x:f>IF(A340&lt;=Simulador!$B$11,C339*Simulador!$B$25,"")</x:f>
      </x:c>
      <x:c r="F340" s="159" t="str">
        <x:f>IF(A340&lt;=Simulador!$B$11,F339+D340,"")</x:f>
      </x:c>
      <x:c r="G340" s="159" t="str">
        <x:f>IF(A340&lt;=Simulador!$B$11,G339+E340,"")</x:f>
      </x:c>
      <x:c r="H340" s="159" t="str">
        <x:f>IF(A340&lt;=Simulador!$B$11,F340-G340,"")</x:f>
      </x:c>
      <x:c r="I340" s="159" t="str">
        <x:f>IF(A340&lt;=Simulador!$B$11,I339*(1+Simulador!$D$20),"")</x:f>
      </x:c>
      <x:c r="J340" s="159" t="str">
        <x:f>IF(A340&lt;=Simulador!$B$11,I340-Simulador!$B$6,"")</x:f>
      </x:c>
      <x:c r="K340" s="159" t="str">
        <x:f>IF(A340&lt;=Simulador!$B$11,(J340-MAX(J340,0)*Simulador!$B$12-Simulador!$B$14)-(H340-Simulador!$B$13),"")</x:f>
      </x:c>
    </x:row>
    <x:row r="341">
      <x:c r="A341" s="76" t="n">
        <x:f>A340+1</x:f>
        <x:v>337</x:v>
      </x:c>
      <x:c r="B341" s="159" t="str">
        <x:f>IF(A341&lt;=Simulador!$B$11,MAX(0,B340+D341-MIN(Simulador!$B$27,B340+D341)),"")</x:f>
      </x:c>
      <x:c r="C341" s="159" t="str">
        <x:f>IF(A341&lt;=Simulador!$B$11,MAX(0,C340+E341-MIN(Simulador!$B$27,C340+E341)),"")</x:f>
      </x:c>
      <x:c r="D341" s="159" t="str">
        <x:f>IF(A341&lt;=Simulador!$B$11,B340*Simulador!$B$25,"")</x:f>
      </x:c>
      <x:c r="E341" s="159" t="str">
        <x:f>IF(A341&lt;=Simulador!$B$11,C340*Simulador!$B$25,"")</x:f>
      </x:c>
      <x:c r="F341" s="159" t="str">
        <x:f>IF(A341&lt;=Simulador!$B$11,F340+D341,"")</x:f>
      </x:c>
      <x:c r="G341" s="159" t="str">
        <x:f>IF(A341&lt;=Simulador!$B$11,G340+E341,"")</x:f>
      </x:c>
      <x:c r="H341" s="159" t="str">
        <x:f>IF(A341&lt;=Simulador!$B$11,F341-G341,"")</x:f>
      </x:c>
      <x:c r="I341" s="159" t="str">
        <x:f>IF(A341&lt;=Simulador!$B$11,I340*(1+Simulador!$D$20),"")</x:f>
      </x:c>
      <x:c r="J341" s="159" t="str">
        <x:f>IF(A341&lt;=Simulador!$B$11,I341-Simulador!$B$6,"")</x:f>
      </x:c>
      <x:c r="K341" s="159" t="str">
        <x:f>IF(A341&lt;=Simulador!$B$11,(J341-MAX(J341,0)*Simulador!$B$12-Simulador!$B$14)-(H341-Simulador!$B$13),"")</x:f>
      </x:c>
    </x:row>
    <x:row r="342">
      <x:c r="A342" s="76" t="n">
        <x:f>A341+1</x:f>
        <x:v>338</x:v>
      </x:c>
      <x:c r="B342" s="159" t="str">
        <x:f>IF(A342&lt;=Simulador!$B$11,MAX(0,B341+D342-MIN(Simulador!$B$27,B341+D342)),"")</x:f>
      </x:c>
      <x:c r="C342" s="159" t="str">
        <x:f>IF(A342&lt;=Simulador!$B$11,MAX(0,C341+E342-MIN(Simulador!$B$27,C341+E342)),"")</x:f>
      </x:c>
      <x:c r="D342" s="159" t="str">
        <x:f>IF(A342&lt;=Simulador!$B$11,B341*Simulador!$B$25,"")</x:f>
      </x:c>
      <x:c r="E342" s="159" t="str">
        <x:f>IF(A342&lt;=Simulador!$B$11,C341*Simulador!$B$25,"")</x:f>
      </x:c>
      <x:c r="F342" s="159" t="str">
        <x:f>IF(A342&lt;=Simulador!$B$11,F341+D342,"")</x:f>
      </x:c>
      <x:c r="G342" s="159" t="str">
        <x:f>IF(A342&lt;=Simulador!$B$11,G341+E342,"")</x:f>
      </x:c>
      <x:c r="H342" s="159" t="str">
        <x:f>IF(A342&lt;=Simulador!$B$11,F342-G342,"")</x:f>
      </x:c>
      <x:c r="I342" s="159" t="str">
        <x:f>IF(A342&lt;=Simulador!$B$11,I341*(1+Simulador!$D$20),"")</x:f>
      </x:c>
      <x:c r="J342" s="159" t="str">
        <x:f>IF(A342&lt;=Simulador!$B$11,I342-Simulador!$B$6,"")</x:f>
      </x:c>
      <x:c r="K342" s="159" t="str">
        <x:f>IF(A342&lt;=Simulador!$B$11,(J342-MAX(J342,0)*Simulador!$B$12-Simulador!$B$14)-(H342-Simulador!$B$13),"")</x:f>
      </x:c>
    </x:row>
    <x:row r="343">
      <x:c r="A343" s="76" t="n">
        <x:f>A342+1</x:f>
        <x:v>339</x:v>
      </x:c>
      <x:c r="B343" s="159" t="str">
        <x:f>IF(A343&lt;=Simulador!$B$11,MAX(0,B342+D343-MIN(Simulador!$B$27,B342+D343)),"")</x:f>
      </x:c>
      <x:c r="C343" s="159" t="str">
        <x:f>IF(A343&lt;=Simulador!$B$11,MAX(0,C342+E343-MIN(Simulador!$B$27,C342+E343)),"")</x:f>
      </x:c>
      <x:c r="D343" s="159" t="str">
        <x:f>IF(A343&lt;=Simulador!$B$11,B342*Simulador!$B$25,"")</x:f>
      </x:c>
      <x:c r="E343" s="159" t="str">
        <x:f>IF(A343&lt;=Simulador!$B$11,C342*Simulador!$B$25,"")</x:f>
      </x:c>
      <x:c r="F343" s="159" t="str">
        <x:f>IF(A343&lt;=Simulador!$B$11,F342+D343,"")</x:f>
      </x:c>
      <x:c r="G343" s="159" t="str">
        <x:f>IF(A343&lt;=Simulador!$B$11,G342+E343,"")</x:f>
      </x:c>
      <x:c r="H343" s="159" t="str">
        <x:f>IF(A343&lt;=Simulador!$B$11,F343-G343,"")</x:f>
      </x:c>
      <x:c r="I343" s="159" t="str">
        <x:f>IF(A343&lt;=Simulador!$B$11,I342*(1+Simulador!$D$20),"")</x:f>
      </x:c>
      <x:c r="J343" s="159" t="str">
        <x:f>IF(A343&lt;=Simulador!$B$11,I343-Simulador!$B$6,"")</x:f>
      </x:c>
      <x:c r="K343" s="159" t="str">
        <x:f>IF(A343&lt;=Simulador!$B$11,(J343-MAX(J343,0)*Simulador!$B$12-Simulador!$B$14)-(H343-Simulador!$B$13),"")</x:f>
      </x:c>
    </x:row>
    <x:row r="344">
      <x:c r="A344" s="76" t="n">
        <x:f>A343+1</x:f>
        <x:v>340</x:v>
      </x:c>
      <x:c r="B344" s="159" t="str">
        <x:f>IF(A344&lt;=Simulador!$B$11,MAX(0,B343+D344-MIN(Simulador!$B$27,B343+D344)),"")</x:f>
      </x:c>
      <x:c r="C344" s="159" t="str">
        <x:f>IF(A344&lt;=Simulador!$B$11,MAX(0,C343+E344-MIN(Simulador!$B$27,C343+E344)),"")</x:f>
      </x:c>
      <x:c r="D344" s="159" t="str">
        <x:f>IF(A344&lt;=Simulador!$B$11,B343*Simulador!$B$25,"")</x:f>
      </x:c>
      <x:c r="E344" s="159" t="str">
        <x:f>IF(A344&lt;=Simulador!$B$11,C343*Simulador!$B$25,"")</x:f>
      </x:c>
      <x:c r="F344" s="159" t="str">
        <x:f>IF(A344&lt;=Simulador!$B$11,F343+D344,"")</x:f>
      </x:c>
      <x:c r="G344" s="159" t="str">
        <x:f>IF(A344&lt;=Simulador!$B$11,G343+E344,"")</x:f>
      </x:c>
      <x:c r="H344" s="159" t="str">
        <x:f>IF(A344&lt;=Simulador!$B$11,F344-G344,"")</x:f>
      </x:c>
      <x:c r="I344" s="159" t="str">
        <x:f>IF(A344&lt;=Simulador!$B$11,I343*(1+Simulador!$D$20),"")</x:f>
      </x:c>
      <x:c r="J344" s="159" t="str">
        <x:f>IF(A344&lt;=Simulador!$B$11,I344-Simulador!$B$6,"")</x:f>
      </x:c>
      <x:c r="K344" s="159" t="str">
        <x:f>IF(A344&lt;=Simulador!$B$11,(J344-MAX(J344,0)*Simulador!$B$12-Simulador!$B$14)-(H344-Simulador!$B$13),"")</x:f>
      </x:c>
    </x:row>
    <x:row r="345">
      <x:c r="A345" s="76" t="n">
        <x:f>A344+1</x:f>
        <x:v>341</x:v>
      </x:c>
      <x:c r="B345" s="159" t="str">
        <x:f>IF(A345&lt;=Simulador!$B$11,MAX(0,B344+D345-MIN(Simulador!$B$27,B344+D345)),"")</x:f>
      </x:c>
      <x:c r="C345" s="159" t="str">
        <x:f>IF(A345&lt;=Simulador!$B$11,MAX(0,C344+E345-MIN(Simulador!$B$27,C344+E345)),"")</x:f>
      </x:c>
      <x:c r="D345" s="159" t="str">
        <x:f>IF(A345&lt;=Simulador!$B$11,B344*Simulador!$B$25,"")</x:f>
      </x:c>
      <x:c r="E345" s="159" t="str">
        <x:f>IF(A345&lt;=Simulador!$B$11,C344*Simulador!$B$25,"")</x:f>
      </x:c>
      <x:c r="F345" s="159" t="str">
        <x:f>IF(A345&lt;=Simulador!$B$11,F344+D345,"")</x:f>
      </x:c>
      <x:c r="G345" s="159" t="str">
        <x:f>IF(A345&lt;=Simulador!$B$11,G344+E345,"")</x:f>
      </x:c>
      <x:c r="H345" s="159" t="str">
        <x:f>IF(A345&lt;=Simulador!$B$11,F345-G345,"")</x:f>
      </x:c>
      <x:c r="I345" s="159" t="str">
        <x:f>IF(A345&lt;=Simulador!$B$11,I344*(1+Simulador!$D$20),"")</x:f>
      </x:c>
      <x:c r="J345" s="159" t="str">
        <x:f>IF(A345&lt;=Simulador!$B$11,I345-Simulador!$B$6,"")</x:f>
      </x:c>
      <x:c r="K345" s="159" t="str">
        <x:f>IF(A345&lt;=Simulador!$B$11,(J345-MAX(J345,0)*Simulador!$B$12-Simulador!$B$14)-(H345-Simulador!$B$13),"")</x:f>
      </x:c>
    </x:row>
    <x:row r="346">
      <x:c r="A346" s="76" t="n">
        <x:f>A345+1</x:f>
        <x:v>342</x:v>
      </x:c>
      <x:c r="B346" s="159" t="str">
        <x:f>IF(A346&lt;=Simulador!$B$11,MAX(0,B345+D346-MIN(Simulador!$B$27,B345+D346)),"")</x:f>
      </x:c>
      <x:c r="C346" s="159" t="str">
        <x:f>IF(A346&lt;=Simulador!$B$11,MAX(0,C345+E346-MIN(Simulador!$B$27,C345+E346)),"")</x:f>
      </x:c>
      <x:c r="D346" s="159" t="str">
        <x:f>IF(A346&lt;=Simulador!$B$11,B345*Simulador!$B$25,"")</x:f>
      </x:c>
      <x:c r="E346" s="159" t="str">
        <x:f>IF(A346&lt;=Simulador!$B$11,C345*Simulador!$B$25,"")</x:f>
      </x:c>
      <x:c r="F346" s="159" t="str">
        <x:f>IF(A346&lt;=Simulador!$B$11,F345+D346,"")</x:f>
      </x:c>
      <x:c r="G346" s="159" t="str">
        <x:f>IF(A346&lt;=Simulador!$B$11,G345+E346,"")</x:f>
      </x:c>
      <x:c r="H346" s="159" t="str">
        <x:f>IF(A346&lt;=Simulador!$B$11,F346-G346,"")</x:f>
      </x:c>
      <x:c r="I346" s="159" t="str">
        <x:f>IF(A346&lt;=Simulador!$B$11,I345*(1+Simulador!$D$20),"")</x:f>
      </x:c>
      <x:c r="J346" s="159" t="str">
        <x:f>IF(A346&lt;=Simulador!$B$11,I346-Simulador!$B$6,"")</x:f>
      </x:c>
      <x:c r="K346" s="159" t="str">
        <x:f>IF(A346&lt;=Simulador!$B$11,(J346-MAX(J346,0)*Simulador!$B$12-Simulador!$B$14)-(H346-Simulador!$B$13),"")</x:f>
      </x:c>
    </x:row>
    <x:row r="347">
      <x:c r="A347" s="76" t="n">
        <x:f>A346+1</x:f>
        <x:v>343</x:v>
      </x:c>
      <x:c r="B347" s="159" t="str">
        <x:f>IF(A347&lt;=Simulador!$B$11,MAX(0,B346+D347-MIN(Simulador!$B$27,B346+D347)),"")</x:f>
      </x:c>
      <x:c r="C347" s="159" t="str">
        <x:f>IF(A347&lt;=Simulador!$B$11,MAX(0,C346+E347-MIN(Simulador!$B$27,C346+E347)),"")</x:f>
      </x:c>
      <x:c r="D347" s="159" t="str">
        <x:f>IF(A347&lt;=Simulador!$B$11,B346*Simulador!$B$25,"")</x:f>
      </x:c>
      <x:c r="E347" s="159" t="str">
        <x:f>IF(A347&lt;=Simulador!$B$11,C346*Simulador!$B$25,"")</x:f>
      </x:c>
      <x:c r="F347" s="159" t="str">
        <x:f>IF(A347&lt;=Simulador!$B$11,F346+D347,"")</x:f>
      </x:c>
      <x:c r="G347" s="159" t="str">
        <x:f>IF(A347&lt;=Simulador!$B$11,G346+E347,"")</x:f>
      </x:c>
      <x:c r="H347" s="159" t="str">
        <x:f>IF(A347&lt;=Simulador!$B$11,F347-G347,"")</x:f>
      </x:c>
      <x:c r="I347" s="159" t="str">
        <x:f>IF(A347&lt;=Simulador!$B$11,I346*(1+Simulador!$D$20),"")</x:f>
      </x:c>
      <x:c r="J347" s="159" t="str">
        <x:f>IF(A347&lt;=Simulador!$B$11,I347-Simulador!$B$6,"")</x:f>
      </x:c>
      <x:c r="K347" s="159" t="str">
        <x:f>IF(A347&lt;=Simulador!$B$11,(J347-MAX(J347,0)*Simulador!$B$12-Simulador!$B$14)-(H347-Simulador!$B$13),"")</x:f>
      </x:c>
    </x:row>
    <x:row r="348">
      <x:c r="A348" s="76" t="n">
        <x:f>A347+1</x:f>
        <x:v>344</x:v>
      </x:c>
      <x:c r="B348" s="159" t="str">
        <x:f>IF(A348&lt;=Simulador!$B$11,MAX(0,B347+D348-MIN(Simulador!$B$27,B347+D348)),"")</x:f>
      </x:c>
      <x:c r="C348" s="159" t="str">
        <x:f>IF(A348&lt;=Simulador!$B$11,MAX(0,C347+E348-MIN(Simulador!$B$27,C347+E348)),"")</x:f>
      </x:c>
      <x:c r="D348" s="159" t="str">
        <x:f>IF(A348&lt;=Simulador!$B$11,B347*Simulador!$B$25,"")</x:f>
      </x:c>
      <x:c r="E348" s="159" t="str">
        <x:f>IF(A348&lt;=Simulador!$B$11,C347*Simulador!$B$25,"")</x:f>
      </x:c>
      <x:c r="F348" s="159" t="str">
        <x:f>IF(A348&lt;=Simulador!$B$11,F347+D348,"")</x:f>
      </x:c>
      <x:c r="G348" s="159" t="str">
        <x:f>IF(A348&lt;=Simulador!$B$11,G347+E348,"")</x:f>
      </x:c>
      <x:c r="H348" s="159" t="str">
        <x:f>IF(A348&lt;=Simulador!$B$11,F348-G348,"")</x:f>
      </x:c>
      <x:c r="I348" s="159" t="str">
        <x:f>IF(A348&lt;=Simulador!$B$11,I347*(1+Simulador!$D$20),"")</x:f>
      </x:c>
      <x:c r="J348" s="159" t="str">
        <x:f>IF(A348&lt;=Simulador!$B$11,I348-Simulador!$B$6,"")</x:f>
      </x:c>
      <x:c r="K348" s="159" t="str">
        <x:f>IF(A348&lt;=Simulador!$B$11,(J348-MAX(J348,0)*Simulador!$B$12-Simulador!$B$14)-(H348-Simulador!$B$13),"")</x:f>
      </x:c>
    </x:row>
    <x:row r="349">
      <x:c r="A349" s="76" t="n">
        <x:f>A348+1</x:f>
        <x:v>345</x:v>
      </x:c>
      <x:c r="B349" s="159" t="str">
        <x:f>IF(A349&lt;=Simulador!$B$11,MAX(0,B348+D349-MIN(Simulador!$B$27,B348+D349)),"")</x:f>
      </x:c>
      <x:c r="C349" s="159" t="str">
        <x:f>IF(A349&lt;=Simulador!$B$11,MAX(0,C348+E349-MIN(Simulador!$B$27,C348+E349)),"")</x:f>
      </x:c>
      <x:c r="D349" s="159" t="str">
        <x:f>IF(A349&lt;=Simulador!$B$11,B348*Simulador!$B$25,"")</x:f>
      </x:c>
      <x:c r="E349" s="159" t="str">
        <x:f>IF(A349&lt;=Simulador!$B$11,C348*Simulador!$B$25,"")</x:f>
      </x:c>
      <x:c r="F349" s="159" t="str">
        <x:f>IF(A349&lt;=Simulador!$B$11,F348+D349,"")</x:f>
      </x:c>
      <x:c r="G349" s="159" t="str">
        <x:f>IF(A349&lt;=Simulador!$B$11,G348+E349,"")</x:f>
      </x:c>
      <x:c r="H349" s="159" t="str">
        <x:f>IF(A349&lt;=Simulador!$B$11,F349-G349,"")</x:f>
      </x:c>
      <x:c r="I349" s="159" t="str">
        <x:f>IF(A349&lt;=Simulador!$B$11,I348*(1+Simulador!$D$20),"")</x:f>
      </x:c>
      <x:c r="J349" s="159" t="str">
        <x:f>IF(A349&lt;=Simulador!$B$11,I349-Simulador!$B$6,"")</x:f>
      </x:c>
      <x:c r="K349" s="159" t="str">
        <x:f>IF(A349&lt;=Simulador!$B$11,(J349-MAX(J349,0)*Simulador!$B$12-Simulador!$B$14)-(H349-Simulador!$B$13),"")</x:f>
      </x:c>
    </x:row>
    <x:row r="350">
      <x:c r="A350" s="76" t="n">
        <x:f>A349+1</x:f>
        <x:v>346</x:v>
      </x:c>
      <x:c r="B350" s="159" t="str">
        <x:f>IF(A350&lt;=Simulador!$B$11,MAX(0,B349+D350-MIN(Simulador!$B$27,B349+D350)),"")</x:f>
      </x:c>
      <x:c r="C350" s="159" t="str">
        <x:f>IF(A350&lt;=Simulador!$B$11,MAX(0,C349+E350-MIN(Simulador!$B$27,C349+E350)),"")</x:f>
      </x:c>
      <x:c r="D350" s="159" t="str">
        <x:f>IF(A350&lt;=Simulador!$B$11,B349*Simulador!$B$25,"")</x:f>
      </x:c>
      <x:c r="E350" s="159" t="str">
        <x:f>IF(A350&lt;=Simulador!$B$11,C349*Simulador!$B$25,"")</x:f>
      </x:c>
      <x:c r="F350" s="159" t="str">
        <x:f>IF(A350&lt;=Simulador!$B$11,F349+D350,"")</x:f>
      </x:c>
      <x:c r="G350" s="159" t="str">
        <x:f>IF(A350&lt;=Simulador!$B$11,G349+E350,"")</x:f>
      </x:c>
      <x:c r="H350" s="159" t="str">
        <x:f>IF(A350&lt;=Simulador!$B$11,F350-G350,"")</x:f>
      </x:c>
      <x:c r="I350" s="159" t="str">
        <x:f>IF(A350&lt;=Simulador!$B$11,I349*(1+Simulador!$D$20),"")</x:f>
      </x:c>
      <x:c r="J350" s="159" t="str">
        <x:f>IF(A350&lt;=Simulador!$B$11,I350-Simulador!$B$6,"")</x:f>
      </x:c>
      <x:c r="K350" s="159" t="str">
        <x:f>IF(A350&lt;=Simulador!$B$11,(J350-MAX(J350,0)*Simulador!$B$12-Simulador!$B$14)-(H350-Simulador!$B$13),"")</x:f>
      </x:c>
    </x:row>
    <x:row r="351">
      <x:c r="A351" s="76" t="n">
        <x:f>A350+1</x:f>
        <x:v>347</x:v>
      </x:c>
      <x:c r="B351" s="159" t="str">
        <x:f>IF(A351&lt;=Simulador!$B$11,MAX(0,B350+D351-MIN(Simulador!$B$27,B350+D351)),"")</x:f>
      </x:c>
      <x:c r="C351" s="159" t="str">
        <x:f>IF(A351&lt;=Simulador!$B$11,MAX(0,C350+E351-MIN(Simulador!$B$27,C350+E351)),"")</x:f>
      </x:c>
      <x:c r="D351" s="159" t="str">
        <x:f>IF(A351&lt;=Simulador!$B$11,B350*Simulador!$B$25,"")</x:f>
      </x:c>
      <x:c r="E351" s="159" t="str">
        <x:f>IF(A351&lt;=Simulador!$B$11,C350*Simulador!$B$25,"")</x:f>
      </x:c>
      <x:c r="F351" s="159" t="str">
        <x:f>IF(A351&lt;=Simulador!$B$11,F350+D351,"")</x:f>
      </x:c>
      <x:c r="G351" s="159" t="str">
        <x:f>IF(A351&lt;=Simulador!$B$11,G350+E351,"")</x:f>
      </x:c>
      <x:c r="H351" s="159" t="str">
        <x:f>IF(A351&lt;=Simulador!$B$11,F351-G351,"")</x:f>
      </x:c>
      <x:c r="I351" s="159" t="str">
        <x:f>IF(A351&lt;=Simulador!$B$11,I350*(1+Simulador!$D$20),"")</x:f>
      </x:c>
      <x:c r="J351" s="159" t="str">
        <x:f>IF(A351&lt;=Simulador!$B$11,I351-Simulador!$B$6,"")</x:f>
      </x:c>
      <x:c r="K351" s="159" t="str">
        <x:f>IF(A351&lt;=Simulador!$B$11,(J351-MAX(J351,0)*Simulador!$B$12-Simulador!$B$14)-(H351-Simulador!$B$13),"")</x:f>
      </x:c>
    </x:row>
    <x:row r="352">
      <x:c r="A352" s="76" t="n">
        <x:f>A351+1</x:f>
        <x:v>348</x:v>
      </x:c>
      <x:c r="B352" s="159" t="str">
        <x:f>IF(A352&lt;=Simulador!$B$11,MAX(0,B351+D352-MIN(Simulador!$B$27,B351+D352)),"")</x:f>
      </x:c>
      <x:c r="C352" s="159" t="str">
        <x:f>IF(A352&lt;=Simulador!$B$11,MAX(0,C351+E352-MIN(Simulador!$B$27,C351+E352)),"")</x:f>
      </x:c>
      <x:c r="D352" s="159" t="str">
        <x:f>IF(A352&lt;=Simulador!$B$11,B351*Simulador!$B$25,"")</x:f>
      </x:c>
      <x:c r="E352" s="159" t="str">
        <x:f>IF(A352&lt;=Simulador!$B$11,C351*Simulador!$B$25,"")</x:f>
      </x:c>
      <x:c r="F352" s="159" t="str">
        <x:f>IF(A352&lt;=Simulador!$B$11,F351+D352,"")</x:f>
      </x:c>
      <x:c r="G352" s="159" t="str">
        <x:f>IF(A352&lt;=Simulador!$B$11,G351+E352,"")</x:f>
      </x:c>
      <x:c r="H352" s="159" t="str">
        <x:f>IF(A352&lt;=Simulador!$B$11,F352-G352,"")</x:f>
      </x:c>
      <x:c r="I352" s="159" t="str">
        <x:f>IF(A352&lt;=Simulador!$B$11,I351*(1+Simulador!$D$20),"")</x:f>
      </x:c>
      <x:c r="J352" s="159" t="str">
        <x:f>IF(A352&lt;=Simulador!$B$11,I352-Simulador!$B$6,"")</x:f>
      </x:c>
      <x:c r="K352" s="159" t="str">
        <x:f>IF(A352&lt;=Simulador!$B$11,(J352-MAX(J352,0)*Simulador!$B$12-Simulador!$B$14)-(H352-Simulador!$B$13),"")</x:f>
      </x:c>
    </x:row>
    <x:row r="353">
      <x:c r="A353" s="76" t="n">
        <x:f>A352+1</x:f>
        <x:v>349</x:v>
      </x:c>
      <x:c r="B353" s="159" t="str">
        <x:f>IF(A353&lt;=Simulador!$B$11,MAX(0,B352+D353-MIN(Simulador!$B$27,B352+D353)),"")</x:f>
      </x:c>
      <x:c r="C353" s="159" t="str">
        <x:f>IF(A353&lt;=Simulador!$B$11,MAX(0,C352+E353-MIN(Simulador!$B$27,C352+E353)),"")</x:f>
      </x:c>
      <x:c r="D353" s="159" t="str">
        <x:f>IF(A353&lt;=Simulador!$B$11,B352*Simulador!$B$25,"")</x:f>
      </x:c>
      <x:c r="E353" s="159" t="str">
        <x:f>IF(A353&lt;=Simulador!$B$11,C352*Simulador!$B$25,"")</x:f>
      </x:c>
      <x:c r="F353" s="159" t="str">
        <x:f>IF(A353&lt;=Simulador!$B$11,F352+D353,"")</x:f>
      </x:c>
      <x:c r="G353" s="159" t="str">
        <x:f>IF(A353&lt;=Simulador!$B$11,G352+E353,"")</x:f>
      </x:c>
      <x:c r="H353" s="159" t="str">
        <x:f>IF(A353&lt;=Simulador!$B$11,F353-G353,"")</x:f>
      </x:c>
      <x:c r="I353" s="159" t="str">
        <x:f>IF(A353&lt;=Simulador!$B$11,I352*(1+Simulador!$D$20),"")</x:f>
      </x:c>
      <x:c r="J353" s="159" t="str">
        <x:f>IF(A353&lt;=Simulador!$B$11,I353-Simulador!$B$6,"")</x:f>
      </x:c>
      <x:c r="K353" s="159" t="str">
        <x:f>IF(A353&lt;=Simulador!$B$11,(J353-MAX(J353,0)*Simulador!$B$12-Simulador!$B$14)-(H353-Simulador!$B$13),"")</x:f>
      </x:c>
    </x:row>
    <x:row r="354">
      <x:c r="A354" s="76" t="n">
        <x:f>A353+1</x:f>
        <x:v>350</x:v>
      </x:c>
      <x:c r="B354" s="159" t="str">
        <x:f>IF(A354&lt;=Simulador!$B$11,MAX(0,B353+D354-MIN(Simulador!$B$27,B353+D354)),"")</x:f>
      </x:c>
      <x:c r="C354" s="159" t="str">
        <x:f>IF(A354&lt;=Simulador!$B$11,MAX(0,C353+E354-MIN(Simulador!$B$27,C353+E354)),"")</x:f>
      </x:c>
      <x:c r="D354" s="159" t="str">
        <x:f>IF(A354&lt;=Simulador!$B$11,B353*Simulador!$B$25,"")</x:f>
      </x:c>
      <x:c r="E354" s="159" t="str">
        <x:f>IF(A354&lt;=Simulador!$B$11,C353*Simulador!$B$25,"")</x:f>
      </x:c>
      <x:c r="F354" s="159" t="str">
        <x:f>IF(A354&lt;=Simulador!$B$11,F353+D354,"")</x:f>
      </x:c>
      <x:c r="G354" s="159" t="str">
        <x:f>IF(A354&lt;=Simulador!$B$11,G353+E354,"")</x:f>
      </x:c>
      <x:c r="H354" s="159" t="str">
        <x:f>IF(A354&lt;=Simulador!$B$11,F354-G354,"")</x:f>
      </x:c>
      <x:c r="I354" s="159" t="str">
        <x:f>IF(A354&lt;=Simulador!$B$11,I353*(1+Simulador!$D$20),"")</x:f>
      </x:c>
      <x:c r="J354" s="159" t="str">
        <x:f>IF(A354&lt;=Simulador!$B$11,I354-Simulador!$B$6,"")</x:f>
      </x:c>
      <x:c r="K354" s="159" t="str">
        <x:f>IF(A354&lt;=Simulador!$B$11,(J354-MAX(J354,0)*Simulador!$B$12-Simulador!$B$14)-(H354-Simulador!$B$13),"")</x:f>
      </x:c>
    </x:row>
    <x:row r="355">
      <x:c r="A355" s="76" t="n">
        <x:f>A354+1</x:f>
        <x:v>351</x:v>
      </x:c>
      <x:c r="B355" s="159" t="str">
        <x:f>IF(A355&lt;=Simulador!$B$11,MAX(0,B354+D355-MIN(Simulador!$B$27,B354+D355)),"")</x:f>
      </x:c>
      <x:c r="C355" s="159" t="str">
        <x:f>IF(A355&lt;=Simulador!$B$11,MAX(0,C354+E355-MIN(Simulador!$B$27,C354+E355)),"")</x:f>
      </x:c>
      <x:c r="D355" s="159" t="str">
        <x:f>IF(A355&lt;=Simulador!$B$11,B354*Simulador!$B$25,"")</x:f>
      </x:c>
      <x:c r="E355" s="159" t="str">
        <x:f>IF(A355&lt;=Simulador!$B$11,C354*Simulador!$B$25,"")</x:f>
      </x:c>
      <x:c r="F355" s="159" t="str">
        <x:f>IF(A355&lt;=Simulador!$B$11,F354+D355,"")</x:f>
      </x:c>
      <x:c r="G355" s="159" t="str">
        <x:f>IF(A355&lt;=Simulador!$B$11,G354+E355,"")</x:f>
      </x:c>
      <x:c r="H355" s="159" t="str">
        <x:f>IF(A355&lt;=Simulador!$B$11,F355-G355,"")</x:f>
      </x:c>
      <x:c r="I355" s="159" t="str">
        <x:f>IF(A355&lt;=Simulador!$B$11,I354*(1+Simulador!$D$20),"")</x:f>
      </x:c>
      <x:c r="J355" s="159" t="str">
        <x:f>IF(A355&lt;=Simulador!$B$11,I355-Simulador!$B$6,"")</x:f>
      </x:c>
      <x:c r="K355" s="159" t="str">
        <x:f>IF(A355&lt;=Simulador!$B$11,(J355-MAX(J355,0)*Simulador!$B$12-Simulador!$B$14)-(H355-Simulador!$B$13),"")</x:f>
      </x:c>
    </x:row>
    <x:row r="356">
      <x:c r="A356" s="76" t="n">
        <x:f>A355+1</x:f>
        <x:v>352</x:v>
      </x:c>
      <x:c r="B356" s="159" t="str">
        <x:f>IF(A356&lt;=Simulador!$B$11,MAX(0,B355+D356-MIN(Simulador!$B$27,B355+D356)),"")</x:f>
      </x:c>
      <x:c r="C356" s="159" t="str">
        <x:f>IF(A356&lt;=Simulador!$B$11,MAX(0,C355+E356-MIN(Simulador!$B$27,C355+E356)),"")</x:f>
      </x:c>
      <x:c r="D356" s="159" t="str">
        <x:f>IF(A356&lt;=Simulador!$B$11,B355*Simulador!$B$25,"")</x:f>
      </x:c>
      <x:c r="E356" s="159" t="str">
        <x:f>IF(A356&lt;=Simulador!$B$11,C355*Simulador!$B$25,"")</x:f>
      </x:c>
      <x:c r="F356" s="159" t="str">
        <x:f>IF(A356&lt;=Simulador!$B$11,F355+D356,"")</x:f>
      </x:c>
      <x:c r="G356" s="159" t="str">
        <x:f>IF(A356&lt;=Simulador!$B$11,G355+E356,"")</x:f>
      </x:c>
      <x:c r="H356" s="159" t="str">
        <x:f>IF(A356&lt;=Simulador!$B$11,F356-G356,"")</x:f>
      </x:c>
      <x:c r="I356" s="159" t="str">
        <x:f>IF(A356&lt;=Simulador!$B$11,I355*(1+Simulador!$D$20),"")</x:f>
      </x:c>
      <x:c r="J356" s="159" t="str">
        <x:f>IF(A356&lt;=Simulador!$B$11,I356-Simulador!$B$6,"")</x:f>
      </x:c>
      <x:c r="K356" s="159" t="str">
        <x:f>IF(A356&lt;=Simulador!$B$11,(J356-MAX(J356,0)*Simulador!$B$12-Simulador!$B$14)-(H356-Simulador!$B$13),"")</x:f>
      </x:c>
    </x:row>
    <x:row r="357">
      <x:c r="A357" s="76" t="n">
        <x:f>A356+1</x:f>
        <x:v>353</x:v>
      </x:c>
      <x:c r="B357" s="159" t="str">
        <x:f>IF(A357&lt;=Simulador!$B$11,MAX(0,B356+D357-MIN(Simulador!$B$27,B356+D357)),"")</x:f>
      </x:c>
      <x:c r="C357" s="159" t="str">
        <x:f>IF(A357&lt;=Simulador!$B$11,MAX(0,C356+E357-MIN(Simulador!$B$27,C356+E357)),"")</x:f>
      </x:c>
      <x:c r="D357" s="159" t="str">
        <x:f>IF(A357&lt;=Simulador!$B$11,B356*Simulador!$B$25,"")</x:f>
      </x:c>
      <x:c r="E357" s="159" t="str">
        <x:f>IF(A357&lt;=Simulador!$B$11,C356*Simulador!$B$25,"")</x:f>
      </x:c>
      <x:c r="F357" s="159" t="str">
        <x:f>IF(A357&lt;=Simulador!$B$11,F356+D357,"")</x:f>
      </x:c>
      <x:c r="G357" s="159" t="str">
        <x:f>IF(A357&lt;=Simulador!$B$11,G356+E357,"")</x:f>
      </x:c>
      <x:c r="H357" s="159" t="str">
        <x:f>IF(A357&lt;=Simulador!$B$11,F357-G357,"")</x:f>
      </x:c>
      <x:c r="I357" s="159" t="str">
        <x:f>IF(A357&lt;=Simulador!$B$11,I356*(1+Simulador!$D$20),"")</x:f>
      </x:c>
      <x:c r="J357" s="159" t="str">
        <x:f>IF(A357&lt;=Simulador!$B$11,I357-Simulador!$B$6,"")</x:f>
      </x:c>
      <x:c r="K357" s="159" t="str">
        <x:f>IF(A357&lt;=Simulador!$B$11,(J357-MAX(J357,0)*Simulador!$B$12-Simulador!$B$14)-(H357-Simulador!$B$13),"")</x:f>
      </x:c>
    </x:row>
    <x:row r="358">
      <x:c r="A358" s="76" t="n">
        <x:f>A357+1</x:f>
        <x:v>354</x:v>
      </x:c>
      <x:c r="B358" s="159" t="str">
        <x:f>IF(A358&lt;=Simulador!$B$11,MAX(0,B357+D358-MIN(Simulador!$B$27,B357+D358)),"")</x:f>
      </x:c>
      <x:c r="C358" s="159" t="str">
        <x:f>IF(A358&lt;=Simulador!$B$11,MAX(0,C357+E358-MIN(Simulador!$B$27,C357+E358)),"")</x:f>
      </x:c>
      <x:c r="D358" s="159" t="str">
        <x:f>IF(A358&lt;=Simulador!$B$11,B357*Simulador!$B$25,"")</x:f>
      </x:c>
      <x:c r="E358" s="159" t="str">
        <x:f>IF(A358&lt;=Simulador!$B$11,C357*Simulador!$B$25,"")</x:f>
      </x:c>
      <x:c r="F358" s="159" t="str">
        <x:f>IF(A358&lt;=Simulador!$B$11,F357+D358,"")</x:f>
      </x:c>
      <x:c r="G358" s="159" t="str">
        <x:f>IF(A358&lt;=Simulador!$B$11,G357+E358,"")</x:f>
      </x:c>
      <x:c r="H358" s="159" t="str">
        <x:f>IF(A358&lt;=Simulador!$B$11,F358-G358,"")</x:f>
      </x:c>
      <x:c r="I358" s="159" t="str">
        <x:f>IF(A358&lt;=Simulador!$B$11,I357*(1+Simulador!$D$20),"")</x:f>
      </x:c>
      <x:c r="J358" s="159" t="str">
        <x:f>IF(A358&lt;=Simulador!$B$11,I358-Simulador!$B$6,"")</x:f>
      </x:c>
      <x:c r="K358" s="159" t="str">
        <x:f>IF(A358&lt;=Simulador!$B$11,(J358-MAX(J358,0)*Simulador!$B$12-Simulador!$B$14)-(H358-Simulador!$B$13),"")</x:f>
      </x:c>
    </x:row>
    <x:row r="359">
      <x:c r="A359" s="76" t="n">
        <x:f>A358+1</x:f>
        <x:v>355</x:v>
      </x:c>
      <x:c r="B359" s="159" t="str">
        <x:f>IF(A359&lt;=Simulador!$B$11,MAX(0,B358+D359-MIN(Simulador!$B$27,B358+D359)),"")</x:f>
      </x:c>
      <x:c r="C359" s="159" t="str">
        <x:f>IF(A359&lt;=Simulador!$B$11,MAX(0,C358+E359-MIN(Simulador!$B$27,C358+E359)),"")</x:f>
      </x:c>
      <x:c r="D359" s="159" t="str">
        <x:f>IF(A359&lt;=Simulador!$B$11,B358*Simulador!$B$25,"")</x:f>
      </x:c>
      <x:c r="E359" s="159" t="str">
        <x:f>IF(A359&lt;=Simulador!$B$11,C358*Simulador!$B$25,"")</x:f>
      </x:c>
      <x:c r="F359" s="159" t="str">
        <x:f>IF(A359&lt;=Simulador!$B$11,F358+D359,"")</x:f>
      </x:c>
      <x:c r="G359" s="159" t="str">
        <x:f>IF(A359&lt;=Simulador!$B$11,G358+E359,"")</x:f>
      </x:c>
      <x:c r="H359" s="159" t="str">
        <x:f>IF(A359&lt;=Simulador!$B$11,F359-G359,"")</x:f>
      </x:c>
      <x:c r="I359" s="159" t="str">
        <x:f>IF(A359&lt;=Simulador!$B$11,I358*(1+Simulador!$D$20),"")</x:f>
      </x:c>
      <x:c r="J359" s="159" t="str">
        <x:f>IF(A359&lt;=Simulador!$B$11,I359-Simulador!$B$6,"")</x:f>
      </x:c>
      <x:c r="K359" s="159" t="str">
        <x:f>IF(A359&lt;=Simulador!$B$11,(J359-MAX(J359,0)*Simulador!$B$12-Simulador!$B$14)-(H359-Simulador!$B$13),"")</x:f>
      </x:c>
    </x:row>
    <x:row r="360">
      <x:c r="A360" s="76" t="n">
        <x:f>A359+1</x:f>
        <x:v>356</x:v>
      </x:c>
      <x:c r="B360" s="159" t="str">
        <x:f>IF(A360&lt;=Simulador!$B$11,MAX(0,B359+D360-MIN(Simulador!$B$27,B359+D360)),"")</x:f>
      </x:c>
      <x:c r="C360" s="159" t="str">
        <x:f>IF(A360&lt;=Simulador!$B$11,MAX(0,C359+E360-MIN(Simulador!$B$27,C359+E360)),"")</x:f>
      </x:c>
      <x:c r="D360" s="159" t="str">
        <x:f>IF(A360&lt;=Simulador!$B$11,B359*Simulador!$B$25,"")</x:f>
      </x:c>
      <x:c r="E360" s="159" t="str">
        <x:f>IF(A360&lt;=Simulador!$B$11,C359*Simulador!$B$25,"")</x:f>
      </x:c>
      <x:c r="F360" s="159" t="str">
        <x:f>IF(A360&lt;=Simulador!$B$11,F359+D360,"")</x:f>
      </x:c>
      <x:c r="G360" s="159" t="str">
        <x:f>IF(A360&lt;=Simulador!$B$11,G359+E360,"")</x:f>
      </x:c>
      <x:c r="H360" s="159" t="str">
        <x:f>IF(A360&lt;=Simulador!$B$11,F360-G360,"")</x:f>
      </x:c>
      <x:c r="I360" s="159" t="str">
        <x:f>IF(A360&lt;=Simulador!$B$11,I359*(1+Simulador!$D$20),"")</x:f>
      </x:c>
      <x:c r="J360" s="159" t="str">
        <x:f>IF(A360&lt;=Simulador!$B$11,I360-Simulador!$B$6,"")</x:f>
      </x:c>
      <x:c r="K360" s="159" t="str">
        <x:f>IF(A360&lt;=Simulador!$B$11,(J360-MAX(J360,0)*Simulador!$B$12-Simulador!$B$14)-(H360-Simulador!$B$13),"")</x:f>
      </x:c>
    </x:row>
    <x:row r="361">
      <x:c r="A361" s="76" t="n">
        <x:f>A360+1</x:f>
        <x:v>357</x:v>
      </x:c>
      <x:c r="B361" s="159" t="str">
        <x:f>IF(A361&lt;=Simulador!$B$11,MAX(0,B360+D361-MIN(Simulador!$B$27,B360+D361)),"")</x:f>
      </x:c>
      <x:c r="C361" s="159" t="str">
        <x:f>IF(A361&lt;=Simulador!$B$11,MAX(0,C360+E361-MIN(Simulador!$B$27,C360+E361)),"")</x:f>
      </x:c>
      <x:c r="D361" s="159" t="str">
        <x:f>IF(A361&lt;=Simulador!$B$11,B360*Simulador!$B$25,"")</x:f>
      </x:c>
      <x:c r="E361" s="159" t="str">
        <x:f>IF(A361&lt;=Simulador!$B$11,C360*Simulador!$B$25,"")</x:f>
      </x:c>
      <x:c r="F361" s="159" t="str">
        <x:f>IF(A361&lt;=Simulador!$B$11,F360+D361,"")</x:f>
      </x:c>
      <x:c r="G361" s="159" t="str">
        <x:f>IF(A361&lt;=Simulador!$B$11,G360+E361,"")</x:f>
      </x:c>
      <x:c r="H361" s="159" t="str">
        <x:f>IF(A361&lt;=Simulador!$B$11,F361-G361,"")</x:f>
      </x:c>
      <x:c r="I361" s="159" t="str">
        <x:f>IF(A361&lt;=Simulador!$B$11,I360*(1+Simulador!$D$20),"")</x:f>
      </x:c>
      <x:c r="J361" s="159" t="str">
        <x:f>IF(A361&lt;=Simulador!$B$11,I361-Simulador!$B$6,"")</x:f>
      </x:c>
      <x:c r="K361" s="159" t="str">
        <x:f>IF(A361&lt;=Simulador!$B$11,(J361-MAX(J361,0)*Simulador!$B$12-Simulador!$B$14)-(H361-Simulador!$B$13),"")</x:f>
      </x:c>
    </x:row>
    <x:row r="362">
      <x:c r="A362" s="76" t="n">
        <x:f>A361+1</x:f>
        <x:v>358</x:v>
      </x:c>
      <x:c r="B362" s="159" t="str">
        <x:f>IF(A362&lt;=Simulador!$B$11,MAX(0,B361+D362-MIN(Simulador!$B$27,B361+D362)),"")</x:f>
      </x:c>
      <x:c r="C362" s="159" t="str">
        <x:f>IF(A362&lt;=Simulador!$B$11,MAX(0,C361+E362-MIN(Simulador!$B$27,C361+E362)),"")</x:f>
      </x:c>
      <x:c r="D362" s="159" t="str">
        <x:f>IF(A362&lt;=Simulador!$B$11,B361*Simulador!$B$25,"")</x:f>
      </x:c>
      <x:c r="E362" s="159" t="str">
        <x:f>IF(A362&lt;=Simulador!$B$11,C361*Simulador!$B$25,"")</x:f>
      </x:c>
      <x:c r="F362" s="159" t="str">
        <x:f>IF(A362&lt;=Simulador!$B$11,F361+D362,"")</x:f>
      </x:c>
      <x:c r="G362" s="159" t="str">
        <x:f>IF(A362&lt;=Simulador!$B$11,G361+E362,"")</x:f>
      </x:c>
      <x:c r="H362" s="159" t="str">
        <x:f>IF(A362&lt;=Simulador!$B$11,F362-G362,"")</x:f>
      </x:c>
      <x:c r="I362" s="159" t="str">
        <x:f>IF(A362&lt;=Simulador!$B$11,I361*(1+Simulador!$D$20),"")</x:f>
      </x:c>
      <x:c r="J362" s="159" t="str">
        <x:f>IF(A362&lt;=Simulador!$B$11,I362-Simulador!$B$6,"")</x:f>
      </x:c>
      <x:c r="K362" s="159" t="str">
        <x:f>IF(A362&lt;=Simulador!$B$11,(J362-MAX(J362,0)*Simulador!$B$12-Simulador!$B$14)-(H362-Simulador!$B$13),"")</x:f>
      </x:c>
    </x:row>
    <x:row r="363">
      <x:c r="A363" s="76" t="n">
        <x:f>A362+1</x:f>
        <x:v>359</x:v>
      </x:c>
      <x:c r="B363" s="159" t="str">
        <x:f>IF(A363&lt;=Simulador!$B$11,MAX(0,B362+D363-MIN(Simulador!$B$27,B362+D363)),"")</x:f>
      </x:c>
      <x:c r="C363" s="159" t="str">
        <x:f>IF(A363&lt;=Simulador!$B$11,MAX(0,C362+E363-MIN(Simulador!$B$27,C362+E363)),"")</x:f>
      </x:c>
      <x:c r="D363" s="159" t="str">
        <x:f>IF(A363&lt;=Simulador!$B$11,B362*Simulador!$B$25,"")</x:f>
      </x:c>
      <x:c r="E363" s="159" t="str">
        <x:f>IF(A363&lt;=Simulador!$B$11,C362*Simulador!$B$25,"")</x:f>
      </x:c>
      <x:c r="F363" s="159" t="str">
        <x:f>IF(A363&lt;=Simulador!$B$11,F362+D363,"")</x:f>
      </x:c>
      <x:c r="G363" s="159" t="str">
        <x:f>IF(A363&lt;=Simulador!$B$11,G362+E363,"")</x:f>
      </x:c>
      <x:c r="H363" s="159" t="str">
        <x:f>IF(A363&lt;=Simulador!$B$11,F363-G363,"")</x:f>
      </x:c>
      <x:c r="I363" s="159" t="str">
        <x:f>IF(A363&lt;=Simulador!$B$11,I362*(1+Simulador!$D$20),"")</x:f>
      </x:c>
      <x:c r="J363" s="159" t="str">
        <x:f>IF(A363&lt;=Simulador!$B$11,I363-Simulador!$B$6,"")</x:f>
      </x:c>
      <x:c r="K363" s="159" t="str">
        <x:f>IF(A363&lt;=Simulador!$B$11,(J363-MAX(J363,0)*Simulador!$B$12-Simulador!$B$14)-(H363-Simulador!$B$13),"")</x:f>
      </x:c>
    </x:row>
    <x:row r="364">
      <x:c r="A364" s="76" t="n">
        <x:f>A363+1</x:f>
        <x:v>360</x:v>
      </x:c>
      <x:c r="B364" s="159" t="str">
        <x:f>IF(A364&lt;=Simulador!$B$11,MAX(0,B363+D364-MIN(Simulador!$B$27,B363+D364)),"")</x:f>
      </x:c>
      <x:c r="C364" s="159" t="str">
        <x:f>IF(A364&lt;=Simulador!$B$11,MAX(0,C363+E364-MIN(Simulador!$B$27,C363+E364)),"")</x:f>
      </x:c>
      <x:c r="D364" s="159" t="str">
        <x:f>IF(A364&lt;=Simulador!$B$11,B363*Simulador!$B$25,"")</x:f>
      </x:c>
      <x:c r="E364" s="159" t="str">
        <x:f>IF(A364&lt;=Simulador!$B$11,C363*Simulador!$B$25,"")</x:f>
      </x:c>
      <x:c r="F364" s="159" t="str">
        <x:f>IF(A364&lt;=Simulador!$B$11,F363+D364,"")</x:f>
      </x:c>
      <x:c r="G364" s="159" t="str">
        <x:f>IF(A364&lt;=Simulador!$B$11,G363+E364,"")</x:f>
      </x:c>
      <x:c r="H364" s="159" t="str">
        <x:f>IF(A364&lt;=Simulador!$B$11,F364-G364,"")</x:f>
      </x:c>
      <x:c r="I364" s="159" t="str">
        <x:f>IF(A364&lt;=Simulador!$B$11,I363*(1+Simulador!$D$20),"")</x:f>
      </x:c>
      <x:c r="J364" s="159" t="str">
        <x:f>IF(A364&lt;=Simulador!$B$11,I364-Simulador!$B$6,"")</x:f>
      </x:c>
      <x:c r="K364" s="159" t="str">
        <x:f>IF(A364&lt;=Simulador!$B$11,(J364-MAX(J364,0)*Simulador!$B$12-Simulador!$B$14)-(H364-Simulador!$B$13),"")</x:f>
      </x:c>
    </x:row>
    <x:row r="367">
      <x:c r="G367" t="str">
        <x:v>Valores finais no prazo</x:v>
      </x:c>
      <x:c r="H367" s="162" t="n">
        <x:f>INDEX(F4:F364,Simulador!B11+1)</x:f>
        <x:v>6335.725542720704</x:v>
      </x:c>
      <x:c r="I367" s="162" t="n">
        <x:f>INDEX(G4:G364,Simulador!B11+1)</x:f>
        <x:v>2247.380640473522</x:v>
      </x:c>
    </x:row>
  </x:sheetData>
  <x:mergeCells>
    <x:mergeCell ref="A1:J2"/>
  </x:mergeCells>
  <x:pageMargins left="0.7" right="0.7" top="0.75" bottom="0.75" header="0.3" footer="0.3"/>
  <x:drawing xmlns:r="http://schemas.openxmlformats.org/officeDocument/2006/relationships" r:id="R8c3507d7357d4a50"/>
</x:worksheet>
</file>

<file path=xl/worksheets/sheet3.xml><?xml version="1.0" encoding="utf-8"?>
<x:worksheet xmlns:x="http://schemas.openxmlformats.org/spreadsheetml/2006/main">
  <x:sheetFormatPr defaultRowHeight="15"/>
  <x:sheetData>
    <x:row r="1">
      <x:c r="A1" t="str">
        <x:v>Mensal</x:v>
      </x:c>
      <x:c r="B1" t="str">
        <x:v>Conservador</x:v>
      </x:c>
    </x:row>
    <x:row r="2">
      <x:c r="A2" t="str">
        <x:v>Anual</x:v>
      </x:c>
      <x:c r="B2" t="str">
        <x:v>Esperado</x:v>
      </x:c>
    </x:row>
    <x:row r="3">
      <x:c r="B3" t="str">
        <x:v>Otimista</x:v>
      </x:c>
    </x:row>
  </x:sheetData>
  <x:pageMargins left="0.7" right="0.7" top="0.75" bottom="0.75" header="0.3" footer="0.3"/>
</x:worksheet>
</file>